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Ế HOẠCH NĂM HỌC 2023-2024\V2\"/>
    </mc:Choice>
  </mc:AlternateContent>
  <xr:revisionPtr revIDLastSave="0" documentId="13_ncr:1_{40D2DBDA-659F-45DD-B3EE-61200277898D}" xr6:coauthVersionLast="40" xr6:coauthVersionMax="40" xr10:uidLastSave="{00000000-0000-0000-0000-000000000000}"/>
  <bookViews>
    <workbookView xWindow="0" yWindow="0" windowWidth="20490" windowHeight="7545" xr2:uid="{DBA15F84-6104-4A30-B366-3A0C848E9575}"/>
  </bookViews>
  <sheets>
    <sheet name="V2-KP9" sheetId="1" r:id="rId1"/>
  </sheets>
  <externalReferences>
    <externalReference r:id="rId2"/>
    <externalReference r:id="rId3"/>
  </externalReferences>
  <definedNames>
    <definedName name="_xlnm._FilterDatabase" localSheetId="0" hidden="1">'V2-KP9'!$A$10:$AW$21</definedName>
    <definedName name="_MaHe" localSheetId="0">LEFT('V2-KP9'!$E1,FIND("-",'V2-KP9'!$E1,1)+2)</definedName>
    <definedName name="_MaHeK" localSheetId="0">IF('V2-KP9'!$V1="",'V2-KP9'!$D1&amp;"-"&amp;MID('V2-KP9'!$M1,3,2),IF('V2-KP9'!G1="",'V2-KP9'!$D1&amp;"-"&amp;VLOOKUP('V2-KP9'!$W1,[1]NOTE!$J$1:$L$36,3,0),'V2-KP9'!$D1&amp;"-"&amp;VLOOKUP('V2-KP9'!$W1,[1]NOTE!$J$1:$L$36,3,0)&amp;"-"&amp;'V2-KP9'!$K1))</definedName>
    <definedName name="_MaHP" localSheetId="0">IF('V2-KP9'!$V1="",MID('V2-KP9'!$Q1,FIND("(",'V2-KP9'!$Q1,1)+1,FIND(")",'V2-KP9'!$Q1,1)-FIND("(",'V2-KP9'!$Q1,1)-1),IFERROR(LEFT('V2-KP9'!$M1,FIND("-",'V2-KP9'!$M1,1)-1),LEFT('V2-KP9'!$M1,FIND("(",'V2-KP9'!$M1,1)-1)))</definedName>
    <definedName name="_Ngay" localSheetId="0">IF('V2-KP9'!XFD1="","",CHOOSE(WEEKDAY('V2-KP9'!XFD1),"(Cnhật)","(Thứ 2)","(Thứ 3)","(Thứ 4)","(Thứ 5)","(Thứ 6)","(Thứ 7)"))</definedName>
    <definedName name="_Tong_GV" localSheetId="0">IF('V2-KP9'!$C1="","",IF(OR('V2-KP9'!$J1="VĐ",'V2-KP9'!$J1="TH"),"",SUM('V2-KP9'!$R1:$AA1)))</definedName>
    <definedName name="L_cham" localSheetId="0">IF('V2-KP9'!$L1="","",IF(OR('V2-KP9'!$J1="VĐ",'V2-KP9'!$J1="TH"),'V2-KP9'!$L1,IF('V2-KP9'!$M1="(Thứ 6)",'V2-KP9'!$L1+3,'V2-KP9'!$L1+1)))</definedName>
    <definedName name="L_He" localSheetId="0">IF('V2-KP9'!$C1="","",RIGHT('V2-KP9'!$C1,LEN('V2-KP9'!$C1)-FIND("-",'V2-KP9'!$C1,1)))</definedName>
    <definedName name="L_Loc" localSheetId="0">IF('V2-KP9'!$C1="","",INDEX([1]HP!$A$1:$BI$2334,MATCH('V2-KP9'!$D1,[1]HP!$D$1:$D$2334,0),'V2-KP9'!A$2))</definedName>
    <definedName name="L_Loc">IF(#REF!="","",INDEX([1]HP!$A$1:$BI$2334,MATCH(#REF!,[1]HP!$D$1:$D$2334,0),#REF!))</definedName>
    <definedName name="L_Loc2" localSheetId="0">IF('V2-KP9'!$AJ1="",'V2-KP9'!L_Loc,'V2-KP9'!L_Loc&amp;" ("&amp;'V2-KP9'!$AJ1&amp;")")</definedName>
    <definedName name="L_luu1" localSheetId="0">IF('V2-KP9'!$D1="","",'V2-KP9'!$AN1048576+'V2-KP9'!$Q1)</definedName>
    <definedName name="L_luu2" localSheetId="0">IF('V2-KP9'!$D1="","",IF('V2-KP9'!$AO1048576+'V2-KP9'!$Q1&gt;'V2-KP9'!$AP$2,'V2-KP9'!$Q1,IF(AND('V2-KP9'!$AO1048576+'V2-KP9'!$Q1&lt;'V2-KP9'!$AP$3,'V2-KP9'!$AO1048576+'V2-KP9'!$Q1&gt;'V2-KP9'!$AP$2),'V2-KP9'!$Q1,'V2-KP9'!$AO1048576+'V2-KP9'!$Q1)))</definedName>
    <definedName name="L_Luu3" localSheetId="0">IF('V2-KP9'!$D1="","",IF(OR('V2-KP9'!$Q1='V2-KP9'!$AO1,'V2-KP9'!$AO1&lt;'V2-KP9'!$AO1048576),'V2-KP9'!$AP1048576+1,'V2-KP9'!$AP1048576))</definedName>
    <definedName name="L_MaHP" localSheetId="0">IF('V2-KP9'!$C1="","",LEFT('V2-KP9'!$D1,FIND("-",'V2-KP9'!$D1,1)-1))</definedName>
    <definedName name="L_Nop" localSheetId="0">IF('V2-KP9'!$L1="","",IF(OR('V2-KP9'!$J1="VĐ",'V2-KP9'!$J1="TH"),'V2-KP9'!$L1+2,'V2-KP9'!$L1+7))</definedName>
    <definedName name="L_SoSV" localSheetId="0">SUMIF([1]DATA!$E$7:$E$2056,'V2-KP9'!$C1,[1]DATA!$I$7:$I$2056)</definedName>
    <definedName name="L_SP" localSheetId="0">IF('V2-KP9'!$P1=0,0,IF(LEFT('V2-KP9'!$AG1,4)="Ghép",ROUNDUP('V2-KP9'!$O1/'V2-KP9'!$P1,0)-1+1/'V2-KP9'!$AH1,ROUNDUP('V2-KP9'!$O1/'V2-KP9'!$P1,0)))</definedName>
    <definedName name="L_SV_P" localSheetId="0">IF(OR('V2-KP9'!$J1="VĐ",'V2-KP9'!$J1="TH",'V2-KP9'!$J1="TN"),0,IF('V2-KP9'!$O1&lt;40,'V2-KP9'!$O1,IF(OR(MOD('V2-KP9'!$O1,'V2-KP9'!$P$2)&lt;'V2-KP9'!$P$3,'V2-KP9'!$AI1&lt;&gt;""),'V2-KP9'!$P$2+ROUNDUP(MOD('V2-KP9'!$O1,'V2-KP9'!$P$2)/ ROUNDDOWN(('V2-KP9'!$O1/'V2-KP9'!$P$2),0),0),'V2-KP9'!$P$2)))</definedName>
    <definedName name="L_TGca" localSheetId="0">IF('V2-KP9'!$C1="","",IF('V2-KP9'!$N1=1,"7:00",IF('V2-KP9'!$N1="SA","6:59",IF('V2-KP9'!$N1=2,"9:00",IF('V2-KP9'!$N1=3,"13:00",IF('V2-KP9'!$N1="CH","12:59",IF('V2-KP9'!$N1=4,"15:00",IF('V2-KP9'!$N1=5,"18:00","6:00"))))))))</definedName>
    <definedName name="L_time" localSheetId="0">IF('V2-KP9'!$C1="","",'V2-KP9'!$L1+'V2-KP9'!$B1)</definedName>
    <definedName name="L_tt" localSheetId="0">IF('V2-KP9'!$C1="","",'V2-KP9'!$E1048576+1)</definedName>
    <definedName name="L_ttN" localSheetId="0">'V2-KP9'!XFD1+1</definedName>
    <definedName name="L_thu" comment="Tra Thứ (2-&gt;CN) của tuần" localSheetId="0">IF('V2-KP9'!$L1="","",CHOOSE(WEEKDAY('V2-KP9'!$L1),"(Cnhật)","(Thứ 2)","(Thứ 3)","(Thứ 4)","(Thứ 5)","(Thứ 6)","(Thứ 7)"))</definedName>
    <definedName name="_xlnm.Print_Area" localSheetId="0">'V2-KP9'!$E$1:$AT$21</definedName>
    <definedName name="_xlnm.Print_Titles" localSheetId="0">'V2-KP9'!$8:$9</definedName>
    <definedName name="Z_05808737_80EB_4FA6_8639_1485AD133230_.wvu.Cols" localSheetId="0" hidden="1">'V2-KP9'!$AD:$AE</definedName>
    <definedName name="Z_05808737_80EB_4FA6_8639_1485AD133230_.wvu.FilterData" localSheetId="0" hidden="1">'V2-KP9'!$E$16:$AU$21</definedName>
    <definedName name="Z_05808737_80EB_4FA6_8639_1485AD133230_.wvu.PrintArea" localSheetId="0" hidden="1">'V2-KP9'!$E$5:$AG$21</definedName>
    <definedName name="Z_05808737_80EB_4FA6_8639_1485AD133230_.wvu.PrintTitles" localSheetId="0" hidden="1">'V2-KP9'!$8:$9</definedName>
    <definedName name="Z_0ACEB0B9_6341_4083_B5BB_CA0BB230DB7E_.wvu.FilterData" localSheetId="0" hidden="1">'V2-KP9'!$A$16:$AV$21</definedName>
    <definedName name="Z_11089AD8_464E_4133_A03D_675442B59B75_.wvu.FilterData" localSheetId="0" hidden="1">'V2-KP9'!$A$16:$AW$21</definedName>
    <definedName name="Z_11089AD8_464E_4133_A03D_675442B59B75_.wvu.PrintArea" localSheetId="0" hidden="1">'V2-KP9'!$E$5:$AG$21</definedName>
    <definedName name="Z_11089AD8_464E_4133_A03D_675442B59B75_.wvu.PrintTitles" localSheetId="0" hidden="1">'V2-KP9'!$8:$9</definedName>
    <definedName name="Z_2E87AE04_ED93_4B9C_A066_CC65BDA509E7_.wvu.FilterData" localSheetId="0" hidden="1">'V2-KP9'!$A$16:$AV$21</definedName>
    <definedName name="Z_3DD363B6_961D_4127_B542_95CA43678A87_.wvu.FilterData" localSheetId="0" hidden="1">'V2-KP9'!$E$16:$AU$21</definedName>
    <definedName name="Z_581E2D13_D36A_4CA5_A619_572BC36AB02D_.wvu.FilterData" localSheetId="0" hidden="1">'V2-KP9'!$A$16:$AV$21</definedName>
    <definedName name="Z_835C5FC9_D7FE_46FC_B1D8_18C88950772D_.wvu.FilterData" localSheetId="0" hidden="1">'V2-KP9'!$A$16:$AV$21</definedName>
    <definedName name="Z_865B218C_E394_480E_B856_2D119C9FD0EA_.wvu.FilterData" localSheetId="0" hidden="1">'V2-KP9'!$A$16:$AV$21</definedName>
    <definedName name="Z_D5F4AC7D_2651_4ABE_B235_A222F057578C_.wvu.FilterData" localSheetId="0" hidden="1">'V2-KP9'!$A$16:$AW$21</definedName>
    <definedName name="Z_D5F4AC7D_2651_4ABE_B235_A222F057578C_.wvu.PrintArea" localSheetId="0" hidden="1">'V2-KP9'!$E$5:$AG$21</definedName>
    <definedName name="Z_D5F4AC7D_2651_4ABE_B235_A222F057578C_.wvu.PrintTitles" localSheetId="0" hidden="1">'V2-KP9'!$8:$9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5" i="1" l="1"/>
  <c r="AS15" i="1"/>
  <c r="AM15" i="1"/>
  <c r="AK15" i="1"/>
  <c r="AE15" i="1"/>
  <c r="P15" i="1"/>
  <c r="Q15" i="1" s="1"/>
  <c r="AL15" i="1" s="1"/>
  <c r="M15" i="1"/>
  <c r="AD15" i="1" s="1"/>
  <c r="D15" i="1"/>
  <c r="AO15" i="1" s="1"/>
  <c r="B15" i="1"/>
  <c r="A15" i="1"/>
  <c r="AT14" i="1"/>
  <c r="AS14" i="1"/>
  <c r="AM14" i="1"/>
  <c r="AK14" i="1"/>
  <c r="AE14" i="1"/>
  <c r="AD14" i="1"/>
  <c r="P14" i="1"/>
  <c r="Q14" i="1" s="1"/>
  <c r="AL14" i="1" s="1"/>
  <c r="M14" i="1"/>
  <c r="K14" i="1"/>
  <c r="D14" i="1"/>
  <c r="AP14" i="1" s="1"/>
  <c r="B14" i="1"/>
  <c r="A14" i="1"/>
  <c r="AT13" i="1"/>
  <c r="AS13" i="1"/>
  <c r="AM13" i="1"/>
  <c r="AK13" i="1"/>
  <c r="AE13" i="1"/>
  <c r="AD13" i="1"/>
  <c r="P13" i="1"/>
  <c r="Q13" i="1" s="1"/>
  <c r="AL13" i="1" s="1"/>
  <c r="M13" i="1"/>
  <c r="D13" i="1"/>
  <c r="AO13" i="1" s="1"/>
  <c r="B13" i="1"/>
  <c r="A13" i="1"/>
  <c r="AT12" i="1"/>
  <c r="AS12" i="1"/>
  <c r="AM12" i="1"/>
  <c r="AE12" i="1"/>
  <c r="P12" i="1"/>
  <c r="Q12" i="1" s="1"/>
  <c r="AL12" i="1" s="1"/>
  <c r="M12" i="1"/>
  <c r="AD12" i="1" s="1"/>
  <c r="D12" i="1"/>
  <c r="AO12" i="1" s="1"/>
  <c r="B12" i="1"/>
  <c r="A12" i="1"/>
  <c r="AM11" i="1"/>
  <c r="AK11" i="1"/>
  <c r="AE11" i="1"/>
  <c r="AD11" i="1"/>
  <c r="P11" i="1"/>
  <c r="Q11" i="1" s="1"/>
  <c r="AL11" i="1" s="1"/>
  <c r="M11" i="1"/>
  <c r="D11" i="1"/>
  <c r="B11" i="1"/>
  <c r="A11" i="1" s="1"/>
  <c r="AO11" i="1" l="1"/>
  <c r="AN13" i="1"/>
  <c r="AO14" i="1"/>
  <c r="AP13" i="1"/>
  <c r="AT11" i="1"/>
  <c r="AS11" i="1"/>
  <c r="AP12" i="1"/>
  <c r="AN12" i="1"/>
  <c r="AP15" i="1"/>
  <c r="AN15" i="1"/>
  <c r="AN11" i="1"/>
  <c r="AN14" i="1"/>
  <c r="AT21" i="1"/>
  <c r="AS21" i="1"/>
  <c r="AM21" i="1"/>
  <c r="AK21" i="1"/>
  <c r="AE21" i="1"/>
  <c r="AD21" i="1"/>
  <c r="P21" i="1"/>
  <c r="Q21" i="1" s="1"/>
  <c r="AL21" i="1" s="1"/>
  <c r="M21" i="1"/>
  <c r="D21" i="1"/>
  <c r="AP21" i="1" s="1"/>
  <c r="B21" i="1"/>
  <c r="A21" i="1"/>
  <c r="AT20" i="1"/>
  <c r="AS20" i="1"/>
  <c r="AM20" i="1"/>
  <c r="AK20" i="1"/>
  <c r="AE20" i="1"/>
  <c r="P20" i="1"/>
  <c r="Q20" i="1" s="1"/>
  <c r="AL20" i="1" s="1"/>
  <c r="M20" i="1"/>
  <c r="AD20" i="1" s="1"/>
  <c r="D20" i="1"/>
  <c r="AO20" i="1" s="1"/>
  <c r="B20" i="1"/>
  <c r="A20" i="1"/>
  <c r="AT19" i="1"/>
  <c r="AS19" i="1"/>
  <c r="AM19" i="1"/>
  <c r="AE19" i="1"/>
  <c r="P19" i="1"/>
  <c r="Q19" i="1" s="1"/>
  <c r="AL19" i="1" s="1"/>
  <c r="M19" i="1"/>
  <c r="AD19" i="1" s="1"/>
  <c r="D19" i="1"/>
  <c r="AO19" i="1" s="1"/>
  <c r="B19" i="1"/>
  <c r="A19" i="1"/>
  <c r="AT18" i="1"/>
  <c r="AS18" i="1"/>
  <c r="AM18" i="1"/>
  <c r="AK18" i="1"/>
  <c r="AE18" i="1"/>
  <c r="P18" i="1"/>
  <c r="Q18" i="1" s="1"/>
  <c r="AL18" i="1" s="1"/>
  <c r="M18" i="1"/>
  <c r="AD18" i="1" s="1"/>
  <c r="D18" i="1"/>
  <c r="AP18" i="1" s="1"/>
  <c r="B18" i="1"/>
  <c r="A18" i="1"/>
  <c r="AT17" i="1"/>
  <c r="AS17" i="1"/>
  <c r="AM17" i="1"/>
  <c r="AK17" i="1"/>
  <c r="AE17" i="1"/>
  <c r="P17" i="1"/>
  <c r="Q17" i="1" s="1"/>
  <c r="AL17" i="1" s="1"/>
  <c r="M17" i="1"/>
  <c r="AD17" i="1" s="1"/>
  <c r="K17" i="1"/>
  <c r="D17" i="1"/>
  <c r="B17" i="1"/>
  <c r="A17" i="1"/>
  <c r="AT16" i="1"/>
  <c r="AS16" i="1"/>
  <c r="AM16" i="1"/>
  <c r="AK16" i="1"/>
  <c r="AE16" i="1"/>
  <c r="P16" i="1"/>
  <c r="Q16" i="1" s="1"/>
  <c r="AL16" i="1" s="1"/>
  <c r="M16" i="1"/>
  <c r="AD16" i="1" s="1"/>
  <c r="K16" i="1"/>
  <c r="D16" i="1"/>
  <c r="AO16" i="1" s="1"/>
  <c r="B16" i="1"/>
  <c r="A16" i="1"/>
  <c r="AB2" i="1"/>
  <c r="AA2" i="1"/>
  <c r="Z2" i="1"/>
  <c r="Y2" i="1"/>
  <c r="X2" i="1"/>
  <c r="W2" i="1"/>
  <c r="V2" i="1"/>
  <c r="U2" i="1"/>
  <c r="R2" i="1"/>
  <c r="AL1" i="1"/>
  <c r="AM1" i="1" s="1"/>
  <c r="AN1" i="1" s="1"/>
  <c r="AO1" i="1" s="1"/>
  <c r="AP1" i="1" s="1"/>
  <c r="AQ1" i="1" s="1"/>
  <c r="AR1" i="1" s="1"/>
  <c r="AS1" i="1" s="1"/>
  <c r="AT1" i="1" s="1"/>
  <c r="AU1" i="1" s="1"/>
  <c r="AG1" i="1"/>
  <c r="AD1" i="1"/>
  <c r="AE1" i="1" s="1"/>
  <c r="U1" i="1"/>
  <c r="V1" i="1" s="1"/>
  <c r="W1" i="1" s="1"/>
  <c r="X1" i="1" s="1"/>
  <c r="Y1" i="1" s="1"/>
  <c r="Z1" i="1" s="1"/>
  <c r="AA1" i="1" s="1"/>
  <c r="AB1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AO18" i="1" l="1"/>
  <c r="AP20" i="1"/>
  <c r="AP16" i="1"/>
  <c r="AN20" i="1"/>
  <c r="AO21" i="1"/>
  <c r="AP11" i="1"/>
  <c r="AO17" i="1"/>
  <c r="AP17" i="1"/>
  <c r="AN17" i="1"/>
  <c r="AN16" i="1"/>
  <c r="AN19" i="1"/>
  <c r="AP19" i="1"/>
  <c r="AN18" i="1"/>
  <c r="AN21" i="1"/>
  <c r="X3" i="1" l="1"/>
  <c r="X4" i="1" s="1"/>
  <c r="R3" i="1"/>
  <c r="AA3" i="1"/>
  <c r="AA4" i="1" s="1"/>
  <c r="W3" i="1"/>
  <c r="W4" i="1" s="1"/>
  <c r="Y3" i="1"/>
  <c r="Y4" i="1" s="1"/>
  <c r="U3" i="1"/>
  <c r="U4" i="1" s="1"/>
  <c r="V3" i="1"/>
  <c r="V4" i="1" s="1"/>
  <c r="Z3" i="1"/>
  <c r="Z4" i="1" s="1"/>
  <c r="AB3" i="1" l="1"/>
  <c r="AB4" i="1" s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G9" authorId="0" shapeId="0" xr:uid="{867F745E-02BC-40E0-A5CE-7CD8E400B268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AJ9" authorId="0" shapeId="0" xr:uid="{2EE19B3D-B5BD-4B1D-8FC4-50E92A334D9C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<sst xmlns="http://schemas.openxmlformats.org/spreadsheetml/2006/main" count="113" uniqueCount="92">
  <si>
    <t>Giới hạn SV/Phòng TC</t>
  </si>
  <si>
    <t>Pcông</t>
  </si>
  <si>
    <t>Giới hạn SV/Phòng MIN</t>
  </si>
  <si>
    <t xml:space="preserve">SP </t>
  </si>
  <si>
    <t>Điền "Ghép + HP hoặc STT" cột AB và số HP ghép cột AC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</si>
  <si>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</si>
  <si>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</si>
  <si>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</si>
  <si>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</si>
  <si>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</si>
  <si>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</si>
  <si>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</si>
  <si>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</si>
  <si>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</si>
  <si>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</si>
  <si>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</si>
  <si>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</si>
  <si>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</si>
  <si>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</si>
  <si>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</si>
  <si>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S0PHONG</t>
  </si>
  <si>
    <t>Chênh</t>
  </si>
  <si>
    <t>NHẬP DỮ LIỆU CỘT C; L; N</t>
  </si>
  <si>
    <t>TRƯỜNG ĐẠI HỌC CÔNG NGHỆ GTVT</t>
  </si>
  <si>
    <t>LỊCH THI</t>
  </si>
  <si>
    <t>KHOA CÔNG NGHỆ THÔNG TIN</t>
  </si>
  <si>
    <t>S
T
T</t>
  </si>
  <si>
    <t>KHÓA-NGÀNH-LỚP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</si>
  <si>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</si>
  <si>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</si>
  <si>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</si>
  <si>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</si>
  <si>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</si>
  <si>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</si>
  <si>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</si>
  <si>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</si>
  <si>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</si>
  <si>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</si>
  <si>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SỐ PHÒNG</t>
  </si>
  <si>
    <t>KẾ HOẠCH PHÂN CÔNG GV COI, HỎI THI</t>
  </si>
  <si>
    <t>PHÂN CÔNG GV NHẬP ĐIỂM THI</t>
  </si>
  <si>
    <t>THỜI GIAN</t>
  </si>
  <si>
    <t>Giờ bắt đầu thi</t>
  </si>
  <si>
    <t>GHI CHÚ</t>
  </si>
  <si>
    <t>LƯU TRỮ</t>
  </si>
  <si>
    <t>KHOA LLCT</t>
  </si>
  <si>
    <t>KHOA CSKT</t>
  </si>
  <si>
    <t>KHOA CK</t>
  </si>
  <si>
    <t>KHOA KHUD</t>
  </si>
  <si>
    <t>CĐT</t>
  </si>
  <si>
    <t>ĐTVT</t>
  </si>
  <si>
    <t>HTTT</t>
  </si>
  <si>
    <t>TTMMT</t>
  </si>
  <si>
    <t>KHOA CT</t>
  </si>
  <si>
    <t>VPK</t>
  </si>
  <si>
    <t>Tổng</t>
  </si>
  <si>
    <t>Chấm thi</t>
  </si>
  <si>
    <t>Nộp điểm</t>
  </si>
  <si>
    <t>Số HP</t>
  </si>
  <si>
    <t>Chia đều SV</t>
  </si>
  <si>
    <t>Đợt</t>
  </si>
  <si>
    <t>P cuối</t>
  </si>
  <si>
    <t>GV +/-</t>
  </si>
  <si>
    <t xml:space="preserve"> Thi lần 1</t>
  </si>
  <si>
    <t>Thi lần 2</t>
  </si>
  <si>
    <t>Bô môn</t>
  </si>
  <si>
    <t>Khoa</t>
  </si>
  <si>
    <t>DC1CB35-DCK72</t>
  </si>
  <si>
    <t>VĐ</t>
  </si>
  <si>
    <t>X</t>
  </si>
  <si>
    <t>DC2CK58</t>
  </si>
  <si>
    <t>Truyền động thủy lực và khí nén</t>
  </si>
  <si>
    <t>Viết</t>
  </si>
  <si>
    <t>DC2HT34</t>
  </si>
  <si>
    <t>Lập trình trực quan C#</t>
  </si>
  <si>
    <t xml:space="preserve"> </t>
  </si>
  <si>
    <t>Lý thuyết mạch</t>
  </si>
  <si>
    <t>Toán 3</t>
  </si>
  <si>
    <t>Pháp luật Việt Nam đại cương</t>
  </si>
  <si>
    <t>DC1CB57</t>
  </si>
  <si>
    <t>DC1LL05</t>
  </si>
  <si>
    <t>DC</t>
  </si>
  <si>
    <t>TN</t>
  </si>
  <si>
    <t>T2_Thư viện</t>
  </si>
  <si>
    <t>Điện tử tương tự</t>
  </si>
  <si>
    <t>DC2DT68</t>
  </si>
  <si>
    <t>DC2DT27</t>
  </si>
  <si>
    <t>Kỹ thuật vi điều khiển</t>
  </si>
  <si>
    <t>DC3ME22</t>
  </si>
  <si>
    <t>V2-HỌC KỲ 1 - NĂM HỌC 2023-2024-KỲ PHỤ 9</t>
  </si>
  <si>
    <t>PHÒNG THI</t>
  </si>
  <si>
    <t>BỘ 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</si>
</sst>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dd/mm"/>
  </numFmts>
  <fonts count="29" x14ac:knownFonts="1">
    <font>
      <sz val="11"/>
      <color theme="1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1"/>
      <color theme="2" tint="-0.89999084444715716"/>
      <name val="Arial"/>
      <family val="2"/>
    </font>
    <font>
      <b/>
      <sz val="8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Arial Narrow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1"/>
      <color theme="3"/>
      <name val="Arial Narrow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1" fillId="0" borderId="0"/>
  </cellStyleXfs>
  <cellXfs count="148">
    <xf numFmtId="0" fontId="0" fillId="0" borderId="0" xfId="0"/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shrinkToFit="1"/>
    </xf>
    <xf numFmtId="49" fontId="2" fillId="0" borderId="0" xfId="0" applyNumberFormat="1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shrinkToFi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textRotation="90" shrinkToFit="1"/>
    </xf>
    <xf numFmtId="0" fontId="7" fillId="2" borderId="0" xfId="0" applyFont="1" applyFill="1" applyAlignment="1">
      <alignment textRotation="90" shrinkToFit="1"/>
    </xf>
    <xf numFmtId="0" fontId="6" fillId="2" borderId="0" xfId="0" applyFont="1" applyFill="1" applyAlignment="1">
      <alignment textRotation="90"/>
    </xf>
    <xf numFmtId="0" fontId="7" fillId="2" borderId="0" xfId="0" applyFont="1" applyFill="1" applyAlignment="1">
      <alignment textRotation="90"/>
    </xf>
    <xf numFmtId="0" fontId="7" fillId="2" borderId="0" xfId="0" applyFont="1" applyFill="1" applyAlignment="1">
      <alignment horizontal="center" textRotation="90" wrapText="1"/>
    </xf>
    <xf numFmtId="0" fontId="7" fillId="2" borderId="0" xfId="0" applyFont="1" applyFill="1" applyAlignment="1">
      <alignment horizontal="center" textRotation="90"/>
    </xf>
    <xf numFmtId="164" fontId="7" fillId="2" borderId="0" xfId="0" applyNumberFormat="1" applyFont="1" applyFill="1" applyAlignment="1">
      <alignment horizontal="center" textRotation="90"/>
    </xf>
    <xf numFmtId="0" fontId="8" fillId="2" borderId="0" xfId="0" applyFont="1" applyFill="1" applyAlignment="1">
      <alignment horizontal="center" textRotation="90"/>
    </xf>
    <xf numFmtId="49" fontId="7" fillId="2" borderId="0" xfId="0" applyNumberFormat="1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shrinkToFi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top" wrapText="1" shrinkToFi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textRotation="90" wrapText="1"/>
    </xf>
    <xf numFmtId="164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shrinkToFit="1"/>
    </xf>
    <xf numFmtId="49" fontId="16" fillId="0" borderId="23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22" fontId="1" fillId="3" borderId="0" xfId="0" applyNumberFormat="1" applyFont="1" applyFill="1" applyAlignment="1">
      <alignment vertical="top" shrinkToFit="1"/>
    </xf>
    <xf numFmtId="0" fontId="1" fillId="3" borderId="0" xfId="0" applyFont="1" applyFill="1" applyAlignment="1">
      <alignment vertical="top" shrinkToFit="1"/>
    </xf>
    <xf numFmtId="0" fontId="22" fillId="3" borderId="0" xfId="1" applyFont="1" applyFill="1" applyAlignment="1">
      <alignment shrinkToFit="1"/>
    </xf>
    <xf numFmtId="0" fontId="16" fillId="3" borderId="28" xfId="0" applyFont="1" applyFill="1" applyBorder="1" applyAlignment="1">
      <alignment horizontal="center" vertical="top" shrinkToFit="1"/>
    </xf>
    <xf numFmtId="0" fontId="23" fillId="0" borderId="29" xfId="0" applyFont="1" applyFill="1" applyBorder="1" applyAlignment="1">
      <alignment horizontal="center" vertical="top" wrapText="1" shrinkToFit="1"/>
    </xf>
    <xf numFmtId="0" fontId="24" fillId="3" borderId="29" xfId="0" applyFont="1" applyFill="1" applyBorder="1" applyAlignment="1">
      <alignment horizontal="center" vertical="top" shrinkToFit="1"/>
    </xf>
    <xf numFmtId="0" fontId="24" fillId="3" borderId="29" xfId="0" applyFont="1" applyFill="1" applyBorder="1" applyAlignment="1">
      <alignment vertical="top" wrapText="1"/>
    </xf>
    <xf numFmtId="164" fontId="25" fillId="3" borderId="29" xfId="0" applyNumberFormat="1" applyFont="1" applyFill="1" applyBorder="1" applyAlignment="1">
      <alignment horizontal="center" vertical="top" shrinkToFit="1"/>
    </xf>
    <xf numFmtId="0" fontId="25" fillId="3" borderId="29" xfId="0" applyFont="1" applyFill="1" applyBorder="1" applyAlignment="1">
      <alignment horizontal="center" vertical="top" shrinkToFit="1"/>
    </xf>
    <xf numFmtId="0" fontId="24" fillId="0" borderId="29" xfId="0" applyFont="1" applyFill="1" applyBorder="1" applyAlignment="1">
      <alignment horizontal="center" vertical="top" shrinkToFit="1"/>
    </xf>
    <xf numFmtId="12" fontId="24" fillId="3" borderId="29" xfId="0" applyNumberFormat="1" applyFont="1" applyFill="1" applyBorder="1" applyAlignment="1">
      <alignment vertical="top"/>
    </xf>
    <xf numFmtId="0" fontId="17" fillId="3" borderId="29" xfId="0" applyFont="1" applyFill="1" applyBorder="1" applyAlignment="1">
      <alignment horizontal="center" vertical="top" shrinkToFit="1"/>
    </xf>
    <xf numFmtId="0" fontId="16" fillId="3" borderId="29" xfId="0" applyFont="1" applyFill="1" applyBorder="1" applyAlignment="1">
      <alignment horizontal="center" vertical="top" shrinkToFit="1"/>
    </xf>
    <xf numFmtId="165" fontId="17" fillId="3" borderId="29" xfId="0" applyNumberFormat="1" applyFont="1" applyFill="1" applyBorder="1" applyAlignment="1">
      <alignment horizontal="center" vertical="top" shrinkToFit="1"/>
    </xf>
    <xf numFmtId="49" fontId="17" fillId="3" borderId="30" xfId="0" applyNumberFormat="1" applyFont="1" applyFill="1" applyBorder="1" applyAlignment="1">
      <alignment horizontal="center" vertical="top" shrinkToFit="1"/>
    </xf>
    <xf numFmtId="0" fontId="5" fillId="3" borderId="31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0" fontId="17" fillId="3" borderId="1" xfId="0" applyFont="1" applyFill="1" applyBorder="1"/>
    <xf numFmtId="0" fontId="18" fillId="3" borderId="1" xfId="0" applyFont="1" applyFill="1" applyBorder="1"/>
    <xf numFmtId="0" fontId="18" fillId="3" borderId="11" xfId="0" applyFont="1" applyFill="1" applyBorder="1"/>
    <xf numFmtId="0" fontId="24" fillId="3" borderId="13" xfId="0" applyFont="1" applyFill="1" applyBorder="1" applyAlignment="1">
      <alignment horizontal="center" vertical="top" shrinkToFit="1"/>
    </xf>
    <xf numFmtId="0" fontId="24" fillId="3" borderId="1" xfId="0" applyFont="1" applyFill="1" applyBorder="1" applyAlignment="1">
      <alignment horizontal="center" vertical="top" shrinkToFit="1"/>
    </xf>
    <xf numFmtId="0" fontId="0" fillId="3" borderId="0" xfId="0" applyFill="1"/>
    <xf numFmtId="0" fontId="3" fillId="3" borderId="0" xfId="0" applyFont="1" applyFill="1" applyAlignment="1">
      <alignment shrinkToFit="1"/>
    </xf>
    <xf numFmtId="0" fontId="26" fillId="3" borderId="29" xfId="0" applyFont="1" applyFill="1" applyBorder="1" applyAlignment="1">
      <alignment horizontal="center" vertical="top" wrapText="1" shrinkToFit="1"/>
    </xf>
    <xf numFmtId="0" fontId="0" fillId="0" borderId="0" xfId="0" applyFill="1"/>
    <xf numFmtId="22" fontId="1" fillId="0" borderId="0" xfId="0" applyNumberFormat="1" applyFont="1" applyFill="1" applyAlignment="1">
      <alignment vertical="top" shrinkToFit="1"/>
    </xf>
    <xf numFmtId="0" fontId="1" fillId="0" borderId="0" xfId="0" applyFont="1" applyFill="1" applyAlignment="1">
      <alignment vertical="top" shrinkToFit="1"/>
    </xf>
    <xf numFmtId="0" fontId="22" fillId="0" borderId="0" xfId="1" applyFont="1" applyFill="1" applyAlignment="1">
      <alignment shrinkToFit="1"/>
    </xf>
    <xf numFmtId="0" fontId="24" fillId="0" borderId="29" xfId="0" applyFont="1" applyFill="1" applyBorder="1" applyAlignment="1">
      <alignment vertical="top" wrapText="1"/>
    </xf>
    <xf numFmtId="12" fontId="24" fillId="0" borderId="29" xfId="0" applyNumberFormat="1" applyFont="1" applyFill="1" applyBorder="1" applyAlignment="1">
      <alignment vertical="top"/>
    </xf>
    <xf numFmtId="0" fontId="17" fillId="0" borderId="29" xfId="0" applyFont="1" applyFill="1" applyBorder="1" applyAlignment="1">
      <alignment horizontal="center" vertical="top" shrinkToFit="1"/>
    </xf>
    <xf numFmtId="0" fontId="16" fillId="0" borderId="29" xfId="0" applyFont="1" applyFill="1" applyBorder="1" applyAlignment="1">
      <alignment horizontal="center" vertical="top" shrinkToFit="1"/>
    </xf>
    <xf numFmtId="165" fontId="17" fillId="0" borderId="29" xfId="0" applyNumberFormat="1" applyFont="1" applyFill="1" applyBorder="1" applyAlignment="1">
      <alignment horizontal="center" vertical="top" shrinkToFit="1"/>
    </xf>
    <xf numFmtId="0" fontId="5" fillId="0" borderId="3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/>
    <xf numFmtId="0" fontId="18" fillId="0" borderId="1" xfId="0" applyFont="1" applyFill="1" applyBorder="1"/>
    <xf numFmtId="0" fontId="18" fillId="0" borderId="11" xfId="0" applyFont="1" applyFill="1" applyBorder="1"/>
    <xf numFmtId="0" fontId="24" fillId="0" borderId="13" xfId="0" applyFont="1" applyFill="1" applyBorder="1" applyAlignment="1">
      <alignment horizontal="center" vertical="top" shrinkToFit="1"/>
    </xf>
    <xf numFmtId="0" fontId="24" fillId="0" borderId="1" xfId="0" applyFont="1" applyFill="1" applyBorder="1" applyAlignment="1">
      <alignment horizontal="center" vertical="top" shrinkToFit="1"/>
    </xf>
    <xf numFmtId="0" fontId="17" fillId="3" borderId="0" xfId="0" applyFont="1" applyFill="1" applyAlignment="1">
      <alignment horizontal="center" vertical="top"/>
    </xf>
    <xf numFmtId="0" fontId="3" fillId="0" borderId="0" xfId="0" applyFont="1" applyAlignment="1">
      <alignment shrinkToFit="1"/>
    </xf>
    <xf numFmtId="0" fontId="0" fillId="0" borderId="32" xfId="0" applyBorder="1"/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vertical="center" textRotation="90" wrapText="1"/>
    </xf>
    <xf numFmtId="0" fontId="16" fillId="0" borderId="17" xfId="0" applyFont="1" applyBorder="1" applyAlignment="1">
      <alignment vertical="center" textRotation="90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 shrinkToFit="1"/>
    </xf>
    <xf numFmtId="0" fontId="10" fillId="0" borderId="3" xfId="0" applyFont="1" applyBorder="1" applyAlignment="1">
      <alignment horizontal="center" vertical="top" wrapText="1" shrinkToFit="1"/>
    </xf>
    <xf numFmtId="0" fontId="10" fillId="0" borderId="14" xfId="0" applyFont="1" applyBorder="1" applyAlignment="1">
      <alignment horizontal="center" vertical="top" wrapText="1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1662BBED-A670-4F15-B7BF-A8A08AE31E73}"/>
  </cellStyles>
  <dxfs count="70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8F1D9960-AE7C-4EA5-8791-5CF55DBF8EC9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92A07A50-26F6-43E7-8A30-45AFFBE3A745}"/>
            </a:ext>
          </a:extLst>
        </xdr:cNvPr>
        <xdr:cNvSpPr/>
      </xdr:nvSpPr>
      <xdr:spPr>
        <a:xfrm>
          <a:off x="6282091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66C199D8-C628-42FD-85C8-19F1B2E3D8F2}"/>
            </a:ext>
          </a:extLst>
        </xdr:cNvPr>
        <xdr:cNvSpPr/>
      </xdr:nvSpPr>
      <xdr:spPr>
        <a:xfrm>
          <a:off x="7582533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472326</xdr:colOff>
      <xdr:row>21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6A83618-E249-4FA8-B09E-E77724F622FB}"/>
            </a:ext>
          </a:extLst>
        </xdr:cNvPr>
        <xdr:cNvSpPr txBox="1"/>
      </xdr:nvSpPr>
      <xdr:spPr>
        <a:xfrm>
          <a:off x="0" y="7210425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7871;%20ho&#7841;ch%20n&#259;m%20h&#7885;c%2022.23.1/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NG%20TONG%20HOP\14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/>
          <cell r="K11"/>
          <cell r="L11"/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/>
          <cell r="K24"/>
          <cell r="L24"/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/>
          <cell r="K33"/>
          <cell r="L33"/>
        </row>
      </sheetData>
      <sheetData sheetId="1"/>
      <sheetData sheetId="2">
        <row r="1">
          <cell r="A1"/>
          <cell r="B1"/>
          <cell r="C1" t="str">
            <v>MA</v>
          </cell>
          <cell r="D1"/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/>
          <cell r="T1"/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/>
          <cell r="I1305"/>
        </row>
        <row r="1306">
          <cell r="E1306"/>
          <cell r="I1306"/>
        </row>
        <row r="1307">
          <cell r="E1307"/>
          <cell r="I1307"/>
        </row>
        <row r="1308">
          <cell r="E1308"/>
          <cell r="I1308"/>
        </row>
        <row r="1309">
          <cell r="E1309"/>
          <cell r="I1309"/>
        </row>
        <row r="1310">
          <cell r="E1310"/>
          <cell r="I1310"/>
        </row>
        <row r="1311">
          <cell r="E1311"/>
          <cell r="I1311"/>
        </row>
        <row r="1312">
          <cell r="E1312"/>
          <cell r="I1312"/>
        </row>
        <row r="1313">
          <cell r="E1313"/>
          <cell r="I1313"/>
        </row>
        <row r="1314">
          <cell r="E1314"/>
          <cell r="I1314"/>
        </row>
        <row r="1315">
          <cell r="E1315"/>
          <cell r="I1315"/>
        </row>
        <row r="1316">
          <cell r="E1316"/>
          <cell r="I1316"/>
        </row>
        <row r="1317">
          <cell r="E1317"/>
          <cell r="I1317"/>
        </row>
        <row r="1318">
          <cell r="E1318"/>
          <cell r="I1318"/>
        </row>
        <row r="1319">
          <cell r="E1319"/>
          <cell r="I1319"/>
        </row>
        <row r="1320">
          <cell r="E1320"/>
          <cell r="I1320"/>
        </row>
        <row r="1321">
          <cell r="E1321"/>
          <cell r="I1321"/>
        </row>
        <row r="1322">
          <cell r="E1322"/>
          <cell r="I1322"/>
        </row>
        <row r="1323">
          <cell r="E1323"/>
          <cell r="I1323"/>
        </row>
        <row r="1324">
          <cell r="E1324"/>
          <cell r="I1324"/>
        </row>
        <row r="1325">
          <cell r="E1325"/>
          <cell r="I1325"/>
        </row>
        <row r="1326">
          <cell r="E1326"/>
          <cell r="I1326"/>
        </row>
        <row r="1327">
          <cell r="E1327"/>
          <cell r="I1327"/>
        </row>
        <row r="1328">
          <cell r="E1328"/>
          <cell r="I1328"/>
        </row>
        <row r="1329">
          <cell r="E1329"/>
          <cell r="I1329"/>
        </row>
        <row r="1330">
          <cell r="E1330"/>
          <cell r="I1330"/>
        </row>
        <row r="1331">
          <cell r="E1331"/>
          <cell r="I1331"/>
        </row>
        <row r="1332">
          <cell r="E1332"/>
          <cell r="I1332"/>
        </row>
        <row r="1333">
          <cell r="E1333"/>
          <cell r="I1333"/>
        </row>
        <row r="1334">
          <cell r="E1334"/>
          <cell r="I1334"/>
        </row>
        <row r="1335">
          <cell r="E1335"/>
          <cell r="I1335"/>
        </row>
        <row r="1336">
          <cell r="E1336"/>
          <cell r="I1336"/>
        </row>
        <row r="1337">
          <cell r="E1337"/>
          <cell r="I1337"/>
        </row>
        <row r="1338">
          <cell r="E1338"/>
          <cell r="I1338"/>
        </row>
        <row r="1339">
          <cell r="E1339"/>
          <cell r="I1339"/>
        </row>
        <row r="1340">
          <cell r="E1340"/>
          <cell r="I1340"/>
        </row>
        <row r="1341">
          <cell r="E1341"/>
          <cell r="I1341"/>
        </row>
        <row r="1342">
          <cell r="E1342"/>
          <cell r="I1342"/>
        </row>
        <row r="1343">
          <cell r="E1343"/>
          <cell r="I1343"/>
        </row>
        <row r="1344">
          <cell r="E1344"/>
          <cell r="I1344"/>
        </row>
        <row r="1345">
          <cell r="E1345"/>
          <cell r="I1345"/>
        </row>
        <row r="1346">
          <cell r="E1346"/>
          <cell r="I1346"/>
        </row>
        <row r="1347">
          <cell r="E1347"/>
          <cell r="I1347"/>
        </row>
        <row r="1348">
          <cell r="E1348"/>
          <cell r="I1348"/>
        </row>
        <row r="1349">
          <cell r="E1349"/>
          <cell r="I1349"/>
        </row>
        <row r="1350">
          <cell r="E1350"/>
          <cell r="I1350"/>
        </row>
        <row r="1351">
          <cell r="E1351"/>
          <cell r="I1351"/>
        </row>
        <row r="1352">
          <cell r="E1352"/>
          <cell r="I1352"/>
        </row>
        <row r="1353">
          <cell r="E1353"/>
          <cell r="I1353"/>
        </row>
        <row r="1354">
          <cell r="E1354"/>
          <cell r="I1354"/>
        </row>
        <row r="1355">
          <cell r="E1355"/>
          <cell r="I1355"/>
        </row>
        <row r="1356">
          <cell r="E1356"/>
          <cell r="I1356"/>
        </row>
        <row r="1357">
          <cell r="E1357"/>
          <cell r="I1357"/>
        </row>
        <row r="1358">
          <cell r="E1358"/>
          <cell r="I1358"/>
        </row>
        <row r="1359">
          <cell r="E1359"/>
          <cell r="I1359"/>
        </row>
        <row r="1360">
          <cell r="E1360"/>
          <cell r="I1360"/>
        </row>
        <row r="1361">
          <cell r="E1361"/>
          <cell r="I1361"/>
        </row>
        <row r="1362">
          <cell r="E1362"/>
          <cell r="I1362"/>
        </row>
        <row r="1363">
          <cell r="E1363"/>
          <cell r="I1363"/>
        </row>
        <row r="1364">
          <cell r="E1364"/>
          <cell r="I1364"/>
        </row>
        <row r="1365">
          <cell r="E1365"/>
          <cell r="I1365"/>
        </row>
        <row r="1366">
          <cell r="E1366"/>
          <cell r="I1366"/>
        </row>
        <row r="1367">
          <cell r="E1367"/>
          <cell r="I1367"/>
        </row>
        <row r="1368">
          <cell r="E1368"/>
          <cell r="I1368"/>
        </row>
        <row r="1369">
          <cell r="E1369"/>
          <cell r="I1369"/>
        </row>
        <row r="1370">
          <cell r="E1370"/>
          <cell r="I1370"/>
        </row>
        <row r="1371">
          <cell r="E1371"/>
          <cell r="I1371"/>
        </row>
        <row r="1372">
          <cell r="E1372"/>
          <cell r="I1372"/>
        </row>
        <row r="1373">
          <cell r="E1373"/>
          <cell r="I1373"/>
        </row>
        <row r="1374">
          <cell r="E1374"/>
          <cell r="I1374"/>
        </row>
        <row r="1375">
          <cell r="E1375"/>
          <cell r="I1375"/>
        </row>
        <row r="1376">
          <cell r="E1376"/>
          <cell r="I1376"/>
        </row>
        <row r="1377">
          <cell r="E1377"/>
          <cell r="I1377"/>
        </row>
        <row r="1378">
          <cell r="E1378"/>
          <cell r="I1378"/>
        </row>
        <row r="1379">
          <cell r="E1379"/>
          <cell r="I1379"/>
        </row>
        <row r="1380">
          <cell r="E1380"/>
          <cell r="I1380"/>
        </row>
        <row r="1381">
          <cell r="E1381"/>
          <cell r="I1381"/>
        </row>
        <row r="1382">
          <cell r="E1382"/>
          <cell r="I1382"/>
        </row>
        <row r="1383">
          <cell r="E1383"/>
          <cell r="I1383"/>
        </row>
        <row r="1384">
          <cell r="E1384"/>
          <cell r="I1384"/>
        </row>
        <row r="1385">
          <cell r="E1385"/>
          <cell r="I1385"/>
        </row>
        <row r="1386">
          <cell r="E1386"/>
          <cell r="I1386"/>
        </row>
        <row r="1387">
          <cell r="E1387"/>
          <cell r="I1387"/>
        </row>
        <row r="1388">
          <cell r="E1388"/>
          <cell r="I1388"/>
        </row>
        <row r="1389">
          <cell r="E1389"/>
          <cell r="I1389"/>
        </row>
        <row r="1390">
          <cell r="E1390"/>
          <cell r="I1390"/>
        </row>
        <row r="1391">
          <cell r="E1391"/>
          <cell r="I1391"/>
        </row>
        <row r="1392">
          <cell r="E1392"/>
          <cell r="I1392"/>
        </row>
        <row r="1393">
          <cell r="E1393"/>
          <cell r="I1393"/>
        </row>
        <row r="1394">
          <cell r="E1394"/>
          <cell r="I1394"/>
        </row>
        <row r="1395">
          <cell r="E1395"/>
          <cell r="I1395"/>
        </row>
        <row r="1396">
          <cell r="E1396"/>
          <cell r="I1396"/>
        </row>
        <row r="1397">
          <cell r="E1397"/>
          <cell r="I1397"/>
        </row>
        <row r="1398">
          <cell r="E1398"/>
          <cell r="I1398"/>
        </row>
        <row r="1399">
          <cell r="E1399"/>
          <cell r="I1399"/>
        </row>
        <row r="1400">
          <cell r="E1400"/>
          <cell r="I1400"/>
        </row>
        <row r="1401">
          <cell r="E1401"/>
          <cell r="I1401"/>
        </row>
        <row r="1402">
          <cell r="E1402"/>
          <cell r="I1402"/>
        </row>
        <row r="1403">
          <cell r="E1403"/>
          <cell r="I1403"/>
        </row>
        <row r="1404">
          <cell r="E1404"/>
          <cell r="I1404"/>
        </row>
        <row r="1405">
          <cell r="E1405"/>
          <cell r="I1405"/>
        </row>
        <row r="1406">
          <cell r="E1406"/>
          <cell r="I1406"/>
        </row>
        <row r="1407">
          <cell r="E1407"/>
          <cell r="I1407"/>
        </row>
        <row r="1408">
          <cell r="E1408"/>
          <cell r="I1408"/>
        </row>
        <row r="1409">
          <cell r="E1409"/>
          <cell r="I1409"/>
        </row>
        <row r="1410">
          <cell r="E1410"/>
          <cell r="I1410"/>
        </row>
        <row r="1411">
          <cell r="E1411"/>
          <cell r="I1411"/>
        </row>
        <row r="1412">
          <cell r="E1412"/>
          <cell r="I1412"/>
        </row>
        <row r="1413">
          <cell r="E1413"/>
          <cell r="I1413"/>
        </row>
        <row r="1414">
          <cell r="E1414"/>
          <cell r="I1414"/>
        </row>
        <row r="1415">
          <cell r="E1415"/>
          <cell r="I1415"/>
        </row>
        <row r="1416">
          <cell r="E1416"/>
          <cell r="I1416"/>
        </row>
        <row r="1417">
          <cell r="E1417"/>
          <cell r="I1417"/>
        </row>
        <row r="1418">
          <cell r="E1418"/>
          <cell r="I1418"/>
        </row>
        <row r="1419">
          <cell r="E1419"/>
          <cell r="I1419"/>
        </row>
        <row r="1420">
          <cell r="E1420"/>
          <cell r="I1420"/>
        </row>
        <row r="1421">
          <cell r="E1421"/>
          <cell r="I1421"/>
        </row>
        <row r="1422">
          <cell r="E1422"/>
          <cell r="I1422"/>
        </row>
        <row r="1423">
          <cell r="E1423"/>
          <cell r="I1423"/>
        </row>
        <row r="1424">
          <cell r="E1424"/>
          <cell r="I1424"/>
        </row>
        <row r="1425">
          <cell r="E1425"/>
          <cell r="I1425"/>
        </row>
        <row r="1426">
          <cell r="E1426"/>
          <cell r="I1426"/>
        </row>
        <row r="1427">
          <cell r="E1427"/>
          <cell r="I1427"/>
        </row>
        <row r="1428">
          <cell r="E1428"/>
          <cell r="I1428"/>
        </row>
        <row r="1429">
          <cell r="E1429"/>
          <cell r="I1429"/>
        </row>
        <row r="1430">
          <cell r="E1430"/>
          <cell r="I1430"/>
        </row>
        <row r="1431">
          <cell r="E1431"/>
          <cell r="I1431"/>
        </row>
        <row r="1432">
          <cell r="E1432"/>
          <cell r="I1432"/>
        </row>
        <row r="1433">
          <cell r="E1433"/>
          <cell r="I1433"/>
        </row>
        <row r="1434">
          <cell r="E1434"/>
          <cell r="I1434"/>
        </row>
        <row r="1435">
          <cell r="E1435"/>
          <cell r="I1435"/>
        </row>
        <row r="1436">
          <cell r="E1436"/>
          <cell r="I1436"/>
        </row>
        <row r="1437">
          <cell r="E1437"/>
          <cell r="I1437"/>
        </row>
        <row r="1438">
          <cell r="E1438"/>
          <cell r="I1438"/>
        </row>
        <row r="1439">
          <cell r="E1439"/>
          <cell r="I1439"/>
        </row>
        <row r="1440">
          <cell r="E1440"/>
          <cell r="I1440"/>
        </row>
        <row r="1441">
          <cell r="E1441"/>
          <cell r="I1441"/>
        </row>
        <row r="1442">
          <cell r="E1442"/>
          <cell r="I1442"/>
        </row>
        <row r="1443">
          <cell r="E1443"/>
          <cell r="I1443"/>
        </row>
        <row r="1444">
          <cell r="E1444"/>
          <cell r="I1444"/>
        </row>
        <row r="1445">
          <cell r="E1445"/>
          <cell r="I1445"/>
        </row>
        <row r="1446">
          <cell r="E1446"/>
          <cell r="I1446"/>
        </row>
        <row r="1447">
          <cell r="E1447"/>
          <cell r="I1447"/>
        </row>
        <row r="1448">
          <cell r="E1448"/>
          <cell r="I1448"/>
        </row>
        <row r="1449">
          <cell r="E1449"/>
          <cell r="I1449"/>
        </row>
        <row r="1450">
          <cell r="E1450"/>
          <cell r="I1450"/>
        </row>
        <row r="1451">
          <cell r="E1451"/>
          <cell r="I1451"/>
        </row>
        <row r="1452">
          <cell r="E1452"/>
          <cell r="I1452"/>
        </row>
        <row r="1453">
          <cell r="E1453"/>
          <cell r="I1453"/>
        </row>
        <row r="1454">
          <cell r="E1454"/>
          <cell r="I1454"/>
        </row>
        <row r="1455">
          <cell r="E1455"/>
          <cell r="I1455"/>
        </row>
        <row r="1456">
          <cell r="E1456"/>
          <cell r="I1456"/>
        </row>
        <row r="1457">
          <cell r="E1457"/>
          <cell r="I1457"/>
        </row>
        <row r="1458">
          <cell r="E1458"/>
          <cell r="I1458"/>
        </row>
        <row r="1459">
          <cell r="E1459"/>
          <cell r="I1459"/>
        </row>
        <row r="1460">
          <cell r="E1460"/>
          <cell r="I1460"/>
        </row>
        <row r="1461">
          <cell r="E1461"/>
          <cell r="I1461"/>
        </row>
        <row r="1462">
          <cell r="E1462"/>
          <cell r="I1462"/>
        </row>
        <row r="1463">
          <cell r="E1463"/>
          <cell r="I1463"/>
        </row>
        <row r="1464">
          <cell r="E1464"/>
          <cell r="I1464"/>
        </row>
        <row r="1465">
          <cell r="E1465"/>
          <cell r="I1465"/>
        </row>
        <row r="1466">
          <cell r="E1466"/>
          <cell r="I1466"/>
        </row>
        <row r="1467">
          <cell r="E1467"/>
          <cell r="I1467"/>
        </row>
        <row r="1468">
          <cell r="E1468"/>
          <cell r="I1468"/>
        </row>
        <row r="1469">
          <cell r="E1469"/>
          <cell r="I1469"/>
        </row>
        <row r="1470">
          <cell r="E1470"/>
          <cell r="I1470"/>
        </row>
        <row r="1471">
          <cell r="E1471"/>
          <cell r="I1471"/>
        </row>
        <row r="1472">
          <cell r="E1472"/>
          <cell r="I1472"/>
        </row>
        <row r="1473">
          <cell r="E1473"/>
          <cell r="I1473"/>
        </row>
        <row r="1474">
          <cell r="E1474"/>
          <cell r="I1474"/>
        </row>
        <row r="1475">
          <cell r="E1475"/>
          <cell r="I1475"/>
        </row>
        <row r="1476">
          <cell r="E1476"/>
          <cell r="I1476"/>
        </row>
        <row r="1477">
          <cell r="E1477"/>
          <cell r="I1477"/>
        </row>
        <row r="1478">
          <cell r="E1478"/>
          <cell r="I1478"/>
        </row>
        <row r="1479">
          <cell r="E1479"/>
          <cell r="I1479"/>
        </row>
        <row r="1480">
          <cell r="E1480"/>
          <cell r="I1480"/>
        </row>
        <row r="1481">
          <cell r="E1481"/>
          <cell r="I1481"/>
        </row>
        <row r="1482">
          <cell r="E1482"/>
          <cell r="I1482"/>
        </row>
        <row r="1483">
          <cell r="E1483"/>
          <cell r="I1483"/>
        </row>
        <row r="1484">
          <cell r="E1484"/>
          <cell r="I1484"/>
        </row>
        <row r="1485">
          <cell r="E1485"/>
          <cell r="I1485"/>
        </row>
        <row r="1486">
          <cell r="E1486"/>
          <cell r="I1486"/>
        </row>
        <row r="1487">
          <cell r="E1487"/>
          <cell r="I1487"/>
        </row>
        <row r="1488">
          <cell r="E1488"/>
          <cell r="I1488"/>
        </row>
        <row r="1489">
          <cell r="E1489"/>
          <cell r="I1489"/>
        </row>
        <row r="1490">
          <cell r="E1490"/>
          <cell r="I1490"/>
        </row>
        <row r="1491">
          <cell r="E1491"/>
          <cell r="I1491"/>
        </row>
        <row r="1492">
          <cell r="E1492"/>
          <cell r="I1492"/>
        </row>
        <row r="1493">
          <cell r="E1493"/>
          <cell r="I1493"/>
        </row>
        <row r="1494">
          <cell r="E1494"/>
          <cell r="I1494"/>
        </row>
        <row r="1495">
          <cell r="E1495"/>
          <cell r="I1495"/>
        </row>
        <row r="1496">
          <cell r="E1496"/>
          <cell r="I1496"/>
        </row>
        <row r="1497">
          <cell r="E1497"/>
          <cell r="I1497"/>
        </row>
        <row r="1498">
          <cell r="E1498"/>
          <cell r="I1498"/>
        </row>
        <row r="1499">
          <cell r="E1499"/>
          <cell r="I1499"/>
        </row>
        <row r="1500">
          <cell r="E1500"/>
          <cell r="I1500"/>
        </row>
        <row r="1501">
          <cell r="E1501"/>
          <cell r="I1501"/>
        </row>
        <row r="1502">
          <cell r="E1502"/>
          <cell r="I1502"/>
        </row>
        <row r="1503">
          <cell r="E1503"/>
          <cell r="I1503"/>
        </row>
        <row r="1504">
          <cell r="E1504"/>
          <cell r="I1504"/>
        </row>
        <row r="1505">
          <cell r="E1505"/>
          <cell r="I1505"/>
        </row>
        <row r="1506">
          <cell r="E1506"/>
          <cell r="I1506"/>
        </row>
        <row r="1507">
          <cell r="E1507"/>
          <cell r="I1507"/>
        </row>
        <row r="1508">
          <cell r="E1508"/>
          <cell r="I1508"/>
        </row>
        <row r="1509">
          <cell r="E1509"/>
          <cell r="I1509"/>
        </row>
        <row r="1510">
          <cell r="E1510"/>
          <cell r="I1510"/>
        </row>
        <row r="1511">
          <cell r="E1511"/>
          <cell r="I1511"/>
        </row>
        <row r="1512">
          <cell r="E1512"/>
          <cell r="I1512"/>
        </row>
        <row r="1513">
          <cell r="E1513"/>
          <cell r="I1513"/>
        </row>
        <row r="1514">
          <cell r="E1514"/>
          <cell r="I1514"/>
        </row>
        <row r="1515">
          <cell r="E1515"/>
          <cell r="I1515"/>
        </row>
        <row r="1516">
          <cell r="E1516"/>
          <cell r="I1516"/>
        </row>
        <row r="1517">
          <cell r="E1517"/>
          <cell r="I1517"/>
        </row>
        <row r="1518">
          <cell r="E1518"/>
          <cell r="I1518"/>
        </row>
        <row r="1519">
          <cell r="E1519"/>
          <cell r="I1519"/>
        </row>
        <row r="1520">
          <cell r="E1520"/>
          <cell r="I1520"/>
        </row>
        <row r="1521">
          <cell r="E1521"/>
          <cell r="I1521"/>
        </row>
        <row r="1522">
          <cell r="E1522"/>
          <cell r="I1522"/>
        </row>
        <row r="1523">
          <cell r="E1523"/>
          <cell r="I1523"/>
        </row>
        <row r="1524">
          <cell r="E1524"/>
          <cell r="I1524"/>
        </row>
        <row r="1525">
          <cell r="E1525"/>
          <cell r="I1525"/>
        </row>
        <row r="1526">
          <cell r="E1526"/>
          <cell r="I1526"/>
        </row>
        <row r="1527">
          <cell r="E1527"/>
          <cell r="I1527"/>
        </row>
        <row r="1528">
          <cell r="E1528"/>
          <cell r="I1528"/>
        </row>
        <row r="1529">
          <cell r="E1529"/>
          <cell r="I1529"/>
        </row>
        <row r="1530">
          <cell r="E1530"/>
          <cell r="I1530"/>
        </row>
        <row r="1531">
          <cell r="E1531"/>
          <cell r="I1531"/>
        </row>
        <row r="1532">
          <cell r="E1532"/>
          <cell r="I1532"/>
        </row>
        <row r="1533">
          <cell r="E1533"/>
          <cell r="I1533"/>
        </row>
        <row r="1534">
          <cell r="E1534"/>
          <cell r="I1534"/>
        </row>
        <row r="1535">
          <cell r="E1535"/>
          <cell r="I1535"/>
        </row>
        <row r="1536">
          <cell r="E1536"/>
          <cell r="I1536"/>
        </row>
        <row r="1537">
          <cell r="E1537"/>
          <cell r="I1537"/>
        </row>
        <row r="1538">
          <cell r="E1538"/>
          <cell r="I1538"/>
        </row>
        <row r="1539">
          <cell r="E1539"/>
          <cell r="I1539"/>
        </row>
        <row r="1540">
          <cell r="E1540"/>
          <cell r="I1540"/>
        </row>
        <row r="1541">
          <cell r="E1541"/>
          <cell r="I1541"/>
        </row>
        <row r="1542">
          <cell r="E1542"/>
          <cell r="I1542"/>
        </row>
        <row r="1543">
          <cell r="E1543"/>
          <cell r="I1543"/>
        </row>
        <row r="1544">
          <cell r="E1544"/>
          <cell r="I1544"/>
        </row>
        <row r="1545">
          <cell r="E1545"/>
          <cell r="I1545"/>
        </row>
        <row r="1546">
          <cell r="E1546"/>
          <cell r="I1546"/>
        </row>
        <row r="1547">
          <cell r="E1547"/>
          <cell r="I1547"/>
        </row>
        <row r="1548">
          <cell r="E1548"/>
          <cell r="I1548"/>
        </row>
        <row r="1549">
          <cell r="E1549"/>
          <cell r="I1549"/>
        </row>
        <row r="1550">
          <cell r="E1550"/>
          <cell r="I1550"/>
        </row>
        <row r="1551">
          <cell r="E1551"/>
          <cell r="I1551"/>
        </row>
        <row r="1552">
          <cell r="E1552"/>
          <cell r="I1552"/>
        </row>
        <row r="1553">
          <cell r="E1553"/>
          <cell r="I1553"/>
        </row>
        <row r="1554">
          <cell r="E1554"/>
          <cell r="I1554"/>
        </row>
        <row r="1555">
          <cell r="E1555"/>
          <cell r="I1555"/>
        </row>
        <row r="1556">
          <cell r="E1556"/>
          <cell r="I1556"/>
        </row>
        <row r="1557">
          <cell r="E1557"/>
          <cell r="I1557"/>
        </row>
        <row r="1558">
          <cell r="E1558"/>
          <cell r="I1558"/>
        </row>
        <row r="1559">
          <cell r="E1559"/>
          <cell r="I1559"/>
        </row>
        <row r="1560">
          <cell r="E1560"/>
          <cell r="I1560"/>
        </row>
        <row r="1561">
          <cell r="E1561"/>
          <cell r="I1561"/>
        </row>
        <row r="1562">
          <cell r="E1562"/>
          <cell r="I1562"/>
        </row>
        <row r="1563">
          <cell r="E1563"/>
          <cell r="I1563"/>
        </row>
        <row r="1564">
          <cell r="E1564"/>
          <cell r="I1564"/>
        </row>
        <row r="1565">
          <cell r="E1565"/>
          <cell r="I1565"/>
        </row>
        <row r="1566">
          <cell r="E1566"/>
          <cell r="I1566"/>
        </row>
        <row r="1567">
          <cell r="E1567"/>
          <cell r="I1567"/>
        </row>
        <row r="1568">
          <cell r="E1568"/>
          <cell r="I1568"/>
        </row>
        <row r="1569">
          <cell r="E1569"/>
          <cell r="I1569"/>
        </row>
        <row r="1570">
          <cell r="E1570"/>
          <cell r="I1570"/>
        </row>
        <row r="1571">
          <cell r="E1571"/>
          <cell r="I1571"/>
        </row>
        <row r="1572">
          <cell r="E1572"/>
          <cell r="I1572"/>
        </row>
        <row r="1573">
          <cell r="E1573"/>
          <cell r="I1573"/>
        </row>
        <row r="1574">
          <cell r="E1574"/>
          <cell r="I1574"/>
        </row>
        <row r="1575">
          <cell r="E1575"/>
          <cell r="I1575"/>
        </row>
        <row r="1576">
          <cell r="E1576"/>
          <cell r="I1576"/>
        </row>
        <row r="1577">
          <cell r="E1577"/>
          <cell r="I1577"/>
        </row>
        <row r="1578">
          <cell r="E1578"/>
          <cell r="I1578"/>
        </row>
        <row r="1579">
          <cell r="E1579"/>
          <cell r="I1579"/>
        </row>
        <row r="1580">
          <cell r="E1580"/>
          <cell r="I1580"/>
        </row>
        <row r="1581">
          <cell r="E1581"/>
          <cell r="I1581"/>
        </row>
        <row r="1582">
          <cell r="E1582"/>
          <cell r="I1582"/>
        </row>
        <row r="1583">
          <cell r="E1583"/>
          <cell r="I1583"/>
        </row>
        <row r="1584">
          <cell r="E1584"/>
          <cell r="I1584"/>
        </row>
        <row r="1585">
          <cell r="E1585"/>
          <cell r="I1585"/>
        </row>
        <row r="1586">
          <cell r="E1586"/>
          <cell r="I1586"/>
        </row>
        <row r="1587">
          <cell r="E1587"/>
          <cell r="I1587"/>
        </row>
        <row r="1588">
          <cell r="E1588"/>
          <cell r="I1588"/>
        </row>
        <row r="1589">
          <cell r="E1589"/>
          <cell r="I1589"/>
        </row>
        <row r="1590">
          <cell r="E1590"/>
          <cell r="I1590"/>
        </row>
        <row r="1591">
          <cell r="E1591"/>
          <cell r="I1591"/>
        </row>
        <row r="1592">
          <cell r="E1592"/>
          <cell r="I1592"/>
        </row>
        <row r="1593">
          <cell r="E1593"/>
          <cell r="I1593"/>
        </row>
        <row r="1594">
          <cell r="E1594"/>
          <cell r="I1594"/>
        </row>
        <row r="1595">
          <cell r="E1595"/>
          <cell r="I1595"/>
        </row>
        <row r="1596">
          <cell r="E1596"/>
          <cell r="I1596"/>
        </row>
        <row r="1597">
          <cell r="E1597"/>
          <cell r="I1597"/>
        </row>
        <row r="1598">
          <cell r="E1598"/>
          <cell r="I1598"/>
        </row>
        <row r="1599">
          <cell r="E1599"/>
          <cell r="I1599"/>
        </row>
        <row r="1600">
          <cell r="E1600"/>
          <cell r="I1600"/>
        </row>
        <row r="1601">
          <cell r="E1601"/>
          <cell r="I1601"/>
        </row>
        <row r="1602">
          <cell r="E1602"/>
          <cell r="I1602"/>
        </row>
        <row r="1603">
          <cell r="E1603"/>
          <cell r="I1603"/>
        </row>
        <row r="1604">
          <cell r="E1604"/>
          <cell r="I1604"/>
        </row>
        <row r="1605">
          <cell r="E1605"/>
          <cell r="I1605"/>
        </row>
        <row r="1606">
          <cell r="E1606"/>
          <cell r="I1606"/>
        </row>
        <row r="1607">
          <cell r="E1607"/>
          <cell r="I1607"/>
        </row>
        <row r="1608">
          <cell r="E1608"/>
          <cell r="I1608"/>
        </row>
        <row r="1609">
          <cell r="E1609"/>
          <cell r="I1609"/>
        </row>
        <row r="1610">
          <cell r="E1610"/>
          <cell r="I1610"/>
        </row>
        <row r="1611">
          <cell r="E1611"/>
          <cell r="I1611"/>
        </row>
        <row r="1612">
          <cell r="E1612"/>
          <cell r="I1612"/>
        </row>
        <row r="1613">
          <cell r="E1613"/>
          <cell r="I1613"/>
        </row>
        <row r="1614">
          <cell r="E1614"/>
          <cell r="I1614"/>
        </row>
        <row r="1615">
          <cell r="E1615"/>
          <cell r="I1615"/>
        </row>
        <row r="1616">
          <cell r="E1616"/>
          <cell r="I1616"/>
        </row>
        <row r="1617">
          <cell r="E1617"/>
          <cell r="I1617"/>
        </row>
        <row r="1618">
          <cell r="E1618"/>
          <cell r="I1618"/>
        </row>
        <row r="1619">
          <cell r="E1619"/>
          <cell r="I1619"/>
        </row>
        <row r="1620">
          <cell r="E1620"/>
          <cell r="I1620"/>
        </row>
        <row r="1621">
          <cell r="E1621"/>
          <cell r="I1621"/>
        </row>
        <row r="1622">
          <cell r="E1622"/>
          <cell r="I1622"/>
        </row>
        <row r="1623">
          <cell r="E1623"/>
          <cell r="I1623"/>
        </row>
        <row r="1624">
          <cell r="E1624"/>
          <cell r="I1624"/>
        </row>
        <row r="1625">
          <cell r="E1625"/>
          <cell r="I1625"/>
        </row>
        <row r="1626">
          <cell r="E1626"/>
          <cell r="I1626"/>
        </row>
        <row r="1627">
          <cell r="E1627"/>
          <cell r="I1627"/>
        </row>
        <row r="1628">
          <cell r="E1628"/>
          <cell r="I1628"/>
        </row>
        <row r="1629">
          <cell r="E1629"/>
          <cell r="I1629"/>
        </row>
        <row r="1630">
          <cell r="E1630"/>
          <cell r="I1630"/>
        </row>
        <row r="1631">
          <cell r="E1631"/>
          <cell r="I1631"/>
        </row>
        <row r="1632">
          <cell r="E1632"/>
          <cell r="I1632"/>
        </row>
        <row r="1633">
          <cell r="E1633"/>
          <cell r="I1633"/>
        </row>
        <row r="1634">
          <cell r="E1634"/>
          <cell r="I1634"/>
        </row>
        <row r="1635">
          <cell r="E1635"/>
          <cell r="I1635"/>
        </row>
        <row r="1636">
          <cell r="E1636"/>
          <cell r="I1636"/>
        </row>
        <row r="1637">
          <cell r="E1637"/>
          <cell r="I1637"/>
        </row>
        <row r="1638">
          <cell r="E1638"/>
          <cell r="I1638"/>
        </row>
        <row r="1639">
          <cell r="E1639"/>
          <cell r="I1639"/>
        </row>
        <row r="1640">
          <cell r="E1640"/>
          <cell r="I1640"/>
        </row>
        <row r="1641">
          <cell r="E1641"/>
          <cell r="I1641"/>
        </row>
        <row r="1642">
          <cell r="E1642"/>
          <cell r="I1642"/>
        </row>
        <row r="1643">
          <cell r="E1643"/>
          <cell r="I1643"/>
        </row>
        <row r="1644">
          <cell r="E1644"/>
          <cell r="I1644"/>
        </row>
        <row r="1645">
          <cell r="E1645"/>
          <cell r="I1645"/>
        </row>
        <row r="1646">
          <cell r="E1646"/>
          <cell r="I1646"/>
        </row>
        <row r="1647">
          <cell r="E1647"/>
          <cell r="I1647"/>
        </row>
        <row r="1648">
          <cell r="E1648"/>
          <cell r="I1648"/>
        </row>
        <row r="1649">
          <cell r="E1649"/>
          <cell r="I1649"/>
        </row>
        <row r="1650">
          <cell r="E1650"/>
          <cell r="I1650"/>
        </row>
        <row r="1651">
          <cell r="E1651"/>
          <cell r="I1651"/>
        </row>
        <row r="1652">
          <cell r="E1652"/>
          <cell r="I1652"/>
        </row>
        <row r="1653">
          <cell r="E1653"/>
          <cell r="I1653"/>
        </row>
        <row r="1654">
          <cell r="E1654"/>
          <cell r="I1654"/>
        </row>
        <row r="1655">
          <cell r="E1655"/>
          <cell r="I1655"/>
        </row>
        <row r="1656">
          <cell r="E1656"/>
          <cell r="I1656"/>
        </row>
        <row r="1657">
          <cell r="E1657"/>
          <cell r="I1657"/>
        </row>
        <row r="1658">
          <cell r="E1658"/>
          <cell r="I1658"/>
        </row>
        <row r="1659">
          <cell r="E1659"/>
          <cell r="I1659"/>
        </row>
        <row r="1660">
          <cell r="E1660"/>
          <cell r="I1660"/>
        </row>
        <row r="1661">
          <cell r="E1661"/>
          <cell r="I1661"/>
        </row>
        <row r="1662">
          <cell r="E1662"/>
          <cell r="I1662"/>
        </row>
        <row r="1663">
          <cell r="E1663"/>
          <cell r="I1663"/>
        </row>
        <row r="1664">
          <cell r="E1664"/>
          <cell r="I1664"/>
        </row>
        <row r="1665">
          <cell r="E1665"/>
          <cell r="I1665"/>
        </row>
        <row r="1666">
          <cell r="E1666"/>
          <cell r="I1666"/>
        </row>
        <row r="1667">
          <cell r="E1667"/>
          <cell r="I1667"/>
        </row>
        <row r="1668">
          <cell r="E1668"/>
          <cell r="I1668"/>
        </row>
        <row r="1669">
          <cell r="E1669"/>
          <cell r="I1669"/>
        </row>
        <row r="1670">
          <cell r="E1670"/>
          <cell r="I1670"/>
        </row>
        <row r="1671">
          <cell r="E1671"/>
          <cell r="I1671"/>
        </row>
        <row r="1672">
          <cell r="E1672"/>
          <cell r="I1672"/>
        </row>
        <row r="1673">
          <cell r="E1673"/>
          <cell r="I1673"/>
        </row>
        <row r="1674">
          <cell r="E1674"/>
          <cell r="I1674"/>
        </row>
        <row r="1675">
          <cell r="E1675"/>
          <cell r="I1675"/>
        </row>
        <row r="1676">
          <cell r="E1676"/>
          <cell r="I1676"/>
        </row>
        <row r="1677">
          <cell r="E1677"/>
          <cell r="I1677"/>
        </row>
        <row r="1678">
          <cell r="E1678"/>
          <cell r="I1678"/>
        </row>
        <row r="1679">
          <cell r="E1679"/>
          <cell r="I1679"/>
        </row>
        <row r="1680">
          <cell r="E1680"/>
          <cell r="I1680"/>
        </row>
        <row r="1681">
          <cell r="E1681"/>
          <cell r="I1681"/>
        </row>
        <row r="1682">
          <cell r="E1682"/>
          <cell r="I1682"/>
        </row>
        <row r="1683">
          <cell r="E1683"/>
          <cell r="I1683"/>
        </row>
        <row r="1684">
          <cell r="E1684"/>
          <cell r="I1684"/>
        </row>
        <row r="1685">
          <cell r="E1685"/>
          <cell r="I1685"/>
        </row>
        <row r="1686">
          <cell r="E1686"/>
          <cell r="I1686"/>
        </row>
        <row r="1687">
          <cell r="E1687"/>
          <cell r="I1687"/>
        </row>
        <row r="1688">
          <cell r="E1688"/>
          <cell r="I1688"/>
        </row>
        <row r="1689">
          <cell r="E1689"/>
          <cell r="I1689"/>
        </row>
        <row r="1690">
          <cell r="E1690"/>
          <cell r="I1690"/>
        </row>
        <row r="1691">
          <cell r="E1691"/>
          <cell r="I1691"/>
        </row>
        <row r="1692">
          <cell r="E1692"/>
          <cell r="I1692"/>
        </row>
        <row r="1693">
          <cell r="E1693"/>
          <cell r="I1693"/>
        </row>
        <row r="1694">
          <cell r="E1694"/>
          <cell r="I1694"/>
        </row>
        <row r="1695">
          <cell r="E1695"/>
          <cell r="I1695"/>
        </row>
        <row r="1696">
          <cell r="E1696"/>
          <cell r="I1696"/>
        </row>
        <row r="1697">
          <cell r="E1697"/>
          <cell r="I1697"/>
        </row>
        <row r="1698">
          <cell r="E1698"/>
          <cell r="I1698"/>
        </row>
        <row r="1699">
          <cell r="E1699"/>
          <cell r="I1699"/>
        </row>
        <row r="1700">
          <cell r="E1700"/>
          <cell r="I1700"/>
        </row>
        <row r="1701">
          <cell r="E1701"/>
          <cell r="I1701"/>
        </row>
        <row r="1702">
          <cell r="E1702"/>
          <cell r="I1702"/>
        </row>
        <row r="1703">
          <cell r="E1703"/>
          <cell r="I1703"/>
        </row>
        <row r="1704">
          <cell r="E1704"/>
          <cell r="I1704"/>
        </row>
        <row r="1705">
          <cell r="E1705"/>
          <cell r="I1705"/>
        </row>
        <row r="1706">
          <cell r="E1706"/>
          <cell r="I1706"/>
        </row>
        <row r="1707">
          <cell r="E1707"/>
          <cell r="I1707"/>
        </row>
        <row r="1708">
          <cell r="E1708"/>
          <cell r="I1708"/>
        </row>
        <row r="1709">
          <cell r="E1709"/>
          <cell r="I1709"/>
        </row>
        <row r="1710">
          <cell r="E1710"/>
          <cell r="I1710"/>
        </row>
        <row r="1711">
          <cell r="E1711"/>
          <cell r="I1711"/>
        </row>
        <row r="1712">
          <cell r="E1712"/>
          <cell r="I1712"/>
        </row>
        <row r="1713">
          <cell r="E1713"/>
          <cell r="I1713"/>
        </row>
        <row r="1714">
          <cell r="E1714"/>
          <cell r="I1714"/>
        </row>
        <row r="1715">
          <cell r="E1715"/>
          <cell r="I1715"/>
        </row>
        <row r="1716">
          <cell r="E1716"/>
          <cell r="I1716"/>
        </row>
        <row r="1717">
          <cell r="E1717"/>
          <cell r="I1717"/>
        </row>
        <row r="1718">
          <cell r="E1718"/>
          <cell r="I1718"/>
        </row>
        <row r="1719">
          <cell r="E1719"/>
          <cell r="I1719"/>
        </row>
        <row r="1720">
          <cell r="E1720"/>
          <cell r="I1720"/>
        </row>
        <row r="1721">
          <cell r="E1721"/>
          <cell r="I1721"/>
        </row>
        <row r="1722">
          <cell r="E1722"/>
          <cell r="I1722"/>
        </row>
        <row r="1723">
          <cell r="E1723"/>
          <cell r="I1723"/>
        </row>
        <row r="1724">
          <cell r="E1724"/>
          <cell r="I1724"/>
        </row>
        <row r="1725">
          <cell r="E1725"/>
          <cell r="I1725"/>
        </row>
        <row r="1726">
          <cell r="E1726"/>
          <cell r="I1726"/>
        </row>
        <row r="1727">
          <cell r="E1727"/>
          <cell r="I1727"/>
        </row>
        <row r="1728">
          <cell r="E1728"/>
          <cell r="I1728"/>
        </row>
        <row r="1729">
          <cell r="E1729"/>
          <cell r="I1729"/>
        </row>
        <row r="1730">
          <cell r="E1730"/>
          <cell r="I1730"/>
        </row>
        <row r="1731">
          <cell r="E1731"/>
          <cell r="I1731"/>
        </row>
        <row r="1732">
          <cell r="E1732"/>
          <cell r="I1732"/>
        </row>
        <row r="1733">
          <cell r="E1733"/>
          <cell r="I1733"/>
        </row>
        <row r="1734">
          <cell r="E1734"/>
          <cell r="I1734"/>
        </row>
        <row r="1735">
          <cell r="E1735"/>
          <cell r="I1735"/>
        </row>
        <row r="1736">
          <cell r="E1736"/>
          <cell r="I1736"/>
        </row>
        <row r="1737">
          <cell r="E1737"/>
          <cell r="I1737"/>
        </row>
        <row r="1738">
          <cell r="E1738"/>
          <cell r="I1738"/>
        </row>
        <row r="1739">
          <cell r="E1739"/>
          <cell r="I1739"/>
        </row>
        <row r="1740">
          <cell r="E1740"/>
          <cell r="I1740"/>
        </row>
        <row r="1741">
          <cell r="E1741"/>
          <cell r="I1741"/>
        </row>
        <row r="1742">
          <cell r="E1742"/>
          <cell r="I1742"/>
        </row>
        <row r="1743">
          <cell r="E1743"/>
          <cell r="I1743"/>
        </row>
        <row r="1744">
          <cell r="E1744"/>
          <cell r="I1744"/>
        </row>
        <row r="1745">
          <cell r="E1745"/>
          <cell r="I1745"/>
        </row>
        <row r="1746">
          <cell r="E1746"/>
          <cell r="I1746"/>
        </row>
        <row r="1747">
          <cell r="E1747"/>
          <cell r="I1747"/>
        </row>
        <row r="1748">
          <cell r="E1748"/>
          <cell r="I1748"/>
        </row>
        <row r="1749">
          <cell r="E1749"/>
          <cell r="I1749"/>
        </row>
        <row r="1750">
          <cell r="E1750"/>
          <cell r="I1750"/>
        </row>
        <row r="1751">
          <cell r="E1751"/>
          <cell r="I1751"/>
        </row>
        <row r="1752">
          <cell r="E1752"/>
          <cell r="I1752"/>
        </row>
        <row r="1753">
          <cell r="E1753"/>
          <cell r="I1753"/>
        </row>
        <row r="1754">
          <cell r="E1754"/>
          <cell r="I1754"/>
        </row>
        <row r="1755">
          <cell r="E1755"/>
          <cell r="I1755"/>
        </row>
        <row r="1756">
          <cell r="E1756"/>
          <cell r="I1756"/>
        </row>
        <row r="1757">
          <cell r="E1757"/>
          <cell r="I1757"/>
        </row>
        <row r="1758">
          <cell r="E1758"/>
          <cell r="I1758"/>
        </row>
        <row r="1759">
          <cell r="E1759"/>
          <cell r="I1759"/>
        </row>
        <row r="1760">
          <cell r="E1760"/>
          <cell r="I1760"/>
        </row>
        <row r="1761">
          <cell r="E1761"/>
          <cell r="I1761"/>
        </row>
        <row r="1762">
          <cell r="E1762"/>
          <cell r="I1762"/>
        </row>
        <row r="1763">
          <cell r="E1763"/>
          <cell r="I1763"/>
        </row>
        <row r="1764">
          <cell r="E1764"/>
          <cell r="I1764"/>
        </row>
        <row r="1765">
          <cell r="E1765"/>
          <cell r="I1765"/>
        </row>
        <row r="1766">
          <cell r="E1766"/>
          <cell r="I1766"/>
        </row>
        <row r="1767">
          <cell r="E1767"/>
          <cell r="I1767"/>
        </row>
        <row r="1768">
          <cell r="E1768"/>
          <cell r="I1768"/>
        </row>
        <row r="1769">
          <cell r="E1769"/>
          <cell r="I1769"/>
        </row>
        <row r="1770">
          <cell r="E1770"/>
          <cell r="I1770"/>
        </row>
        <row r="1771">
          <cell r="E1771"/>
          <cell r="I1771"/>
        </row>
        <row r="1772">
          <cell r="E1772"/>
          <cell r="I1772"/>
        </row>
        <row r="1773">
          <cell r="E1773"/>
          <cell r="I1773"/>
        </row>
        <row r="1774">
          <cell r="E1774"/>
          <cell r="I1774"/>
        </row>
        <row r="1775">
          <cell r="E1775"/>
          <cell r="I1775"/>
        </row>
        <row r="1776">
          <cell r="E1776"/>
          <cell r="I1776"/>
        </row>
        <row r="1777">
          <cell r="E1777"/>
          <cell r="I1777"/>
        </row>
        <row r="1778">
          <cell r="E1778"/>
          <cell r="I1778"/>
        </row>
        <row r="1779">
          <cell r="E1779"/>
          <cell r="I1779"/>
        </row>
        <row r="1780">
          <cell r="E1780"/>
          <cell r="I1780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E2FF-934C-4BE7-98BC-3F7BD665FE20}">
  <sheetPr>
    <tabColor theme="3" tint="-0.249977111117893"/>
  </sheetPr>
  <dimension ref="A1:AW21"/>
  <sheetViews>
    <sheetView showGridLines="0" tabSelected="1" view="pageBreakPreview" topLeftCell="A5" zoomScale="73" zoomScaleNormal="70" zoomScaleSheetLayoutView="73" workbookViewId="0">
      <pane xSplit="5" ySplit="6" topLeftCell="G11" activePane="bottomRight" state="frozen"/>
      <selection activeCell="T22" sqref="T22"/>
      <selection pane="topRight" activeCell="T22" sqref="T22"/>
      <selection pane="bottomLeft" activeCell="T22" sqref="T22"/>
      <selection pane="bottomRight" activeCell="AD20" sqref="AD20"/>
    </sheetView>
  </sheetViews>
  <sheetFormatPr defaultRowHeight="18.75" x14ac:dyDescent="0.3"/>
  <cols>
    <col min="1" max="1" width="4.85546875" style="9" hidden="1" customWidth="1"/>
    <col min="2" max="2" width="2.28515625" style="9" hidden="1" customWidth="1"/>
    <col min="3" max="3" width="17.7109375" style="119" hidden="1" customWidth="1"/>
    <col min="4" max="4" width="6.5703125" style="10" hidden="1" customWidth="1"/>
    <col min="5" max="5" width="5.140625" style="33" customWidth="1"/>
    <col min="6" max="6" width="16.140625" style="34" bestFit="1" customWidth="1"/>
    <col min="7" max="7" width="12.42578125" style="35" bestFit="1" customWidth="1"/>
    <col min="8" max="8" width="45" style="33" bestFit="1" customWidth="1"/>
    <col min="9" max="9" width="5.140625" style="35" customWidth="1"/>
    <col min="10" max="10" width="6" style="35" customWidth="1"/>
    <col min="11" max="11" width="6.42578125" style="35" customWidth="1"/>
    <col min="12" max="12" width="13.85546875" style="36" bestFit="1" customWidth="1"/>
    <col min="13" max="13" width="10" style="35" customWidth="1"/>
    <col min="14" max="14" width="4.7109375" style="35" customWidth="1"/>
    <col min="15" max="15" width="6" style="35" customWidth="1"/>
    <col min="16" max="16" width="5.28515625" style="35" customWidth="1"/>
    <col min="17" max="17" width="8.42578125" style="33" customWidth="1"/>
    <col min="18" max="19" width="7.42578125" style="35" bestFit="1" customWidth="1"/>
    <col min="20" max="20" width="7.42578125" style="35" customWidth="1"/>
    <col min="21" max="21" width="7.42578125" style="35" bestFit="1" customWidth="1"/>
    <col min="22" max="26" width="4.28515625" style="35" bestFit="1" customWidth="1"/>
    <col min="27" max="27" width="4.7109375" style="35" bestFit="1" customWidth="1"/>
    <col min="28" max="28" width="4.7109375" style="35" customWidth="1"/>
    <col min="29" max="29" width="23.28515625" style="35" customWidth="1"/>
    <col min="30" max="30" width="13.42578125" style="35" customWidth="1"/>
    <col min="31" max="31" width="6.7109375" style="35" customWidth="1"/>
    <col min="32" max="32" width="11.28515625" style="37" customWidth="1"/>
    <col min="33" max="33" width="23.85546875" style="35" bestFit="1" customWidth="1"/>
    <col min="34" max="34" width="4.7109375" style="35" customWidth="1"/>
    <col min="35" max="35" width="6" style="35" customWidth="1"/>
    <col min="36" max="36" width="20.7109375" style="18" customWidth="1"/>
    <col min="37" max="37" width="5" style="35" customWidth="1"/>
    <col min="38" max="38" width="5.140625" style="35" customWidth="1"/>
    <col min="39" max="39" width="6.85546875" style="19" customWidth="1"/>
    <col min="40" max="40" width="5.28515625" style="19" customWidth="1"/>
    <col min="41" max="41" width="5.28515625" customWidth="1"/>
    <col min="42" max="42" width="10.140625" bestFit="1" customWidth="1"/>
    <col min="43" max="43" width="9.140625" style="120"/>
  </cols>
  <sheetData>
    <row r="1" spans="1:48" s="8" customFormat="1" ht="14.25" hidden="1" thickBot="1" x14ac:dyDescent="0.3">
      <c r="A1" s="1">
        <v>1</v>
      </c>
      <c r="B1" s="2">
        <f t="shared" ref="B1:AU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3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4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5">
        <f t="shared" si="0"/>
        <v>17</v>
      </c>
      <c r="R1" s="2">
        <f t="shared" si="0"/>
        <v>18</v>
      </c>
      <c r="S1" s="2"/>
      <c r="T1" s="2"/>
      <c r="U1" s="2">
        <f t="shared" si="0"/>
        <v>1</v>
      </c>
      <c r="V1" s="2">
        <f t="shared" si="0"/>
        <v>2</v>
      </c>
      <c r="W1" s="2">
        <f t="shared" si="0"/>
        <v>3</v>
      </c>
      <c r="X1" s="2">
        <f t="shared" si="0"/>
        <v>4</v>
      </c>
      <c r="Y1" s="2">
        <f t="shared" si="0"/>
        <v>5</v>
      </c>
      <c r="Z1" s="2">
        <f t="shared" si="0"/>
        <v>6</v>
      </c>
      <c r="AA1" s="2">
        <f t="shared" si="0"/>
        <v>7</v>
      </c>
      <c r="AB1" s="2">
        <f t="shared" si="0"/>
        <v>8</v>
      </c>
      <c r="AC1" s="2"/>
      <c r="AD1" s="2">
        <f t="shared" si="0"/>
        <v>1</v>
      </c>
      <c r="AE1" s="2">
        <f t="shared" si="0"/>
        <v>2</v>
      </c>
      <c r="AF1" s="6"/>
      <c r="AG1" s="2">
        <f t="shared" si="0"/>
        <v>1</v>
      </c>
      <c r="AH1" s="2"/>
      <c r="AI1" s="2"/>
      <c r="AJ1" s="7"/>
      <c r="AK1" s="2"/>
      <c r="AL1" s="2">
        <f t="shared" si="0"/>
        <v>1</v>
      </c>
      <c r="AM1" s="2">
        <f t="shared" si="0"/>
        <v>2</v>
      </c>
      <c r="AN1" s="2">
        <f t="shared" si="0"/>
        <v>3</v>
      </c>
      <c r="AO1" s="2">
        <f t="shared" si="0"/>
        <v>4</v>
      </c>
      <c r="AP1" s="2">
        <f t="shared" si="0"/>
        <v>5</v>
      </c>
      <c r="AQ1" s="2">
        <f t="shared" si="0"/>
        <v>6</v>
      </c>
      <c r="AR1" s="2">
        <f t="shared" si="0"/>
        <v>7</v>
      </c>
      <c r="AS1" s="2">
        <f t="shared" si="0"/>
        <v>8</v>
      </c>
      <c r="AT1" s="2">
        <f t="shared" si="0"/>
        <v>9</v>
      </c>
      <c r="AU1" s="2">
        <f t="shared" si="0"/>
        <v>10</v>
      </c>
    </row>
    <row r="2" spans="1:48" s="11" customFormat="1" ht="16.5" hidden="1" thickBot="1" x14ac:dyDescent="0.3">
      <c r="A2" s="9"/>
      <c r="B2" s="9"/>
      <c r="C2" s="5"/>
      <c r="D2" s="10"/>
      <c r="F2" s="12"/>
      <c r="G2" s="13"/>
      <c r="H2" s="14">
        <v>6</v>
      </c>
      <c r="I2" s="14">
        <v>7</v>
      </c>
      <c r="J2" s="14">
        <v>12</v>
      </c>
      <c r="K2" s="14">
        <v>13</v>
      </c>
      <c r="L2" s="15"/>
      <c r="M2" s="138" t="s">
        <v>0</v>
      </c>
      <c r="N2" s="138"/>
      <c r="O2" s="138"/>
      <c r="P2" s="13">
        <v>35</v>
      </c>
      <c r="R2" s="16">
        <f>SUM(R9:R21)</f>
        <v>0</v>
      </c>
      <c r="S2" s="16"/>
      <c r="T2" s="16"/>
      <c r="U2" s="16">
        <f t="shared" ref="U2:AB2" si="1">SUM(U9:U21)</f>
        <v>0</v>
      </c>
      <c r="V2" s="16">
        <f t="shared" si="1"/>
        <v>0</v>
      </c>
      <c r="W2" s="16">
        <f t="shared" si="1"/>
        <v>1</v>
      </c>
      <c r="X2" s="16">
        <f t="shared" si="1"/>
        <v>0</v>
      </c>
      <c r="Y2" s="16">
        <f t="shared" si="1"/>
        <v>0</v>
      </c>
      <c r="Z2" s="16">
        <f t="shared" si="1"/>
        <v>0</v>
      </c>
      <c r="AA2" s="16">
        <f t="shared" si="1"/>
        <v>0</v>
      </c>
      <c r="AB2" s="16">
        <f t="shared" si="1"/>
        <v>0</v>
      </c>
      <c r="AC2" s="16"/>
      <c r="AD2" s="14" t="s">
        <v>1</v>
      </c>
      <c r="AE2" s="13"/>
      <c r="AF2" s="17"/>
      <c r="AG2" s="13"/>
      <c r="AH2" s="13"/>
      <c r="AI2" s="13"/>
      <c r="AJ2" s="18"/>
      <c r="AK2" s="13"/>
      <c r="AL2" s="13"/>
      <c r="AM2" s="19"/>
      <c r="AN2" s="19"/>
      <c r="AP2" s="11">
        <v>25</v>
      </c>
      <c r="AS2" s="11">
        <v>16</v>
      </c>
      <c r="AT2" s="11">
        <v>17</v>
      </c>
    </row>
    <row r="3" spans="1:48" s="11" customFormat="1" ht="16.5" hidden="1" thickBot="1" x14ac:dyDescent="0.3">
      <c r="A3" s="9"/>
      <c r="B3" s="9"/>
      <c r="C3" s="5"/>
      <c r="D3" s="10"/>
      <c r="F3" s="12"/>
      <c r="G3" s="13"/>
      <c r="I3" s="13"/>
      <c r="J3" s="13"/>
      <c r="K3" s="13"/>
      <c r="L3" s="15"/>
      <c r="M3" s="138" t="s">
        <v>2</v>
      </c>
      <c r="N3" s="138"/>
      <c r="O3" s="138"/>
      <c r="P3" s="13">
        <v>11</v>
      </c>
      <c r="R3" s="16">
        <f>SUMIF($AT$9:$AT$21,R$9,$Q$9:$Q$21)*2</f>
        <v>0</v>
      </c>
      <c r="S3" s="16"/>
      <c r="T3" s="16"/>
      <c r="U3" s="16">
        <f t="shared" ref="U3:AA3" si="2">SUMIF($AT$9:$AT$21,U$9,$Q$9:$Q$21)*2</f>
        <v>0</v>
      </c>
      <c r="V3" s="16">
        <f t="shared" si="2"/>
        <v>0</v>
      </c>
      <c r="W3" s="16">
        <f t="shared" si="2"/>
        <v>0</v>
      </c>
      <c r="X3" s="16">
        <f t="shared" si="2"/>
        <v>0</v>
      </c>
      <c r="Y3" s="16">
        <f t="shared" si="2"/>
        <v>0</v>
      </c>
      <c r="Z3" s="16">
        <f t="shared" si="2"/>
        <v>0</v>
      </c>
      <c r="AA3" s="16">
        <f t="shared" si="2"/>
        <v>0</v>
      </c>
      <c r="AB3" s="16">
        <f>SUM(R3:AA3)</f>
        <v>0</v>
      </c>
      <c r="AC3" s="16"/>
      <c r="AD3" s="14" t="s">
        <v>3</v>
      </c>
      <c r="AE3" s="13"/>
      <c r="AF3" s="17"/>
      <c r="AG3" s="13"/>
      <c r="AH3" s="13"/>
      <c r="AI3" s="13"/>
      <c r="AJ3" s="18"/>
      <c r="AK3" s="139" t="s">
        <v>4</v>
      </c>
      <c r="AL3" s="13"/>
      <c r="AM3" s="19"/>
      <c r="AN3" s="19"/>
      <c r="AP3" s="11">
        <v>26</v>
      </c>
    </row>
    <row r="4" spans="1:48" s="11" customFormat="1" ht="45.75" hidden="1" thickBot="1" x14ac:dyDescent="0.3">
      <c r="A4" s="20" t="s">
        <v>5</v>
      </c>
      <c r="B4" s="20" t="s">
        <v>6</v>
      </c>
      <c r="C4" s="21"/>
      <c r="D4" s="22" t="s">
        <v>7</v>
      </c>
      <c r="E4" s="23" t="s">
        <v>8</v>
      </c>
      <c r="F4" s="24" t="s">
        <v>9</v>
      </c>
      <c r="G4" s="25" t="s">
        <v>10</v>
      </c>
      <c r="H4" s="23" t="s">
        <v>11</v>
      </c>
      <c r="I4" s="25" t="s">
        <v>12</v>
      </c>
      <c r="J4" s="25" t="s">
        <v>13</v>
      </c>
      <c r="K4" s="25" t="s">
        <v>14</v>
      </c>
      <c r="L4" s="26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3" t="s">
        <v>20</v>
      </c>
      <c r="R4" s="27">
        <f t="shared" ref="R4:AB4" si="3">+R2-R3</f>
        <v>0</v>
      </c>
      <c r="S4" s="27"/>
      <c r="T4" s="27"/>
      <c r="U4" s="27">
        <f t="shared" si="3"/>
        <v>0</v>
      </c>
      <c r="V4" s="27">
        <f t="shared" si="3"/>
        <v>0</v>
      </c>
      <c r="W4" s="27">
        <f t="shared" si="3"/>
        <v>1</v>
      </c>
      <c r="X4" s="27">
        <f t="shared" si="3"/>
        <v>0</v>
      </c>
      <c r="Y4" s="27">
        <f t="shared" si="3"/>
        <v>0</v>
      </c>
      <c r="Z4" s="27">
        <f>+Z2-Z3</f>
        <v>0</v>
      </c>
      <c r="AA4" s="27">
        <f t="shared" si="3"/>
        <v>0</v>
      </c>
      <c r="AB4" s="27">
        <f t="shared" si="3"/>
        <v>0</v>
      </c>
      <c r="AC4" s="27"/>
      <c r="AD4" s="14" t="s">
        <v>21</v>
      </c>
      <c r="AE4" s="25"/>
      <c r="AF4" s="28"/>
      <c r="AG4" s="25"/>
      <c r="AH4" s="25"/>
      <c r="AI4" s="25"/>
      <c r="AJ4" s="29"/>
      <c r="AK4" s="139"/>
      <c r="AL4" s="25"/>
      <c r="AM4" s="19"/>
      <c r="AN4" s="19"/>
    </row>
    <row r="5" spans="1:48" ht="18.75" customHeight="1" x14ac:dyDescent="0.35">
      <c r="C5" s="140" t="s">
        <v>22</v>
      </c>
      <c r="E5" s="143" t="s">
        <v>23</v>
      </c>
      <c r="F5" s="143"/>
      <c r="G5" s="143"/>
      <c r="H5" s="143"/>
      <c r="I5" s="144" t="s">
        <v>24</v>
      </c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30"/>
      <c r="AI5" s="30"/>
      <c r="AJ5" s="31"/>
      <c r="AK5" s="139"/>
      <c r="AL5" s="30"/>
      <c r="AQ5"/>
    </row>
    <row r="6" spans="1:48" ht="22.5" customHeight="1" x14ac:dyDescent="0.35">
      <c r="C6" s="141"/>
      <c r="E6" s="145" t="s">
        <v>25</v>
      </c>
      <c r="F6" s="145"/>
      <c r="G6" s="145"/>
      <c r="H6" s="145"/>
      <c r="I6" s="146" t="s">
        <v>89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32"/>
      <c r="AI6" s="32"/>
      <c r="AJ6" s="31"/>
      <c r="AK6" s="139"/>
      <c r="AL6" s="30"/>
      <c r="AQ6"/>
    </row>
    <row r="7" spans="1:48" ht="23.25" customHeight="1" thickBot="1" x14ac:dyDescent="0.35">
      <c r="C7" s="141"/>
      <c r="AK7" s="139"/>
      <c r="AQ7"/>
    </row>
    <row r="8" spans="1:48" ht="39.950000000000003" customHeight="1" x14ac:dyDescent="0.25">
      <c r="A8" s="38"/>
      <c r="B8" s="38"/>
      <c r="C8" s="141"/>
      <c r="D8" s="39"/>
      <c r="E8" s="134" t="s">
        <v>26</v>
      </c>
      <c r="F8" s="123" t="s">
        <v>27</v>
      </c>
      <c r="G8" s="123" t="s">
        <v>28</v>
      </c>
      <c r="H8" s="123" t="s">
        <v>29</v>
      </c>
      <c r="I8" s="130" t="s">
        <v>30</v>
      </c>
      <c r="J8" s="130" t="s">
        <v>31</v>
      </c>
      <c r="K8" s="130" t="s">
        <v>32</v>
      </c>
      <c r="L8" s="136" t="s">
        <v>33</v>
      </c>
      <c r="M8" s="123" t="s">
        <v>34</v>
      </c>
      <c r="N8" s="130" t="s">
        <v>35</v>
      </c>
      <c r="O8" s="130" t="s">
        <v>36</v>
      </c>
      <c r="P8" s="130" t="s">
        <v>37</v>
      </c>
      <c r="Q8" s="132" t="s">
        <v>38</v>
      </c>
      <c r="R8" s="134" t="s">
        <v>39</v>
      </c>
      <c r="S8" s="135"/>
      <c r="T8" s="135"/>
      <c r="U8" s="123"/>
      <c r="V8" s="123"/>
      <c r="W8" s="123"/>
      <c r="X8" s="123"/>
      <c r="Y8" s="123"/>
      <c r="Z8" s="123"/>
      <c r="AA8" s="123"/>
      <c r="AB8" s="123"/>
      <c r="AC8" s="121" t="s">
        <v>40</v>
      </c>
      <c r="AD8" s="123" t="s">
        <v>41</v>
      </c>
      <c r="AE8" s="123"/>
      <c r="AF8" s="124" t="s">
        <v>42</v>
      </c>
      <c r="AG8" s="40" t="s">
        <v>43</v>
      </c>
      <c r="AH8" s="41"/>
      <c r="AI8" s="41"/>
      <c r="AJ8" s="42"/>
      <c r="AK8" s="43"/>
      <c r="AL8" s="43"/>
      <c r="AM8" s="44"/>
      <c r="AN8" s="126" t="s">
        <v>44</v>
      </c>
      <c r="AO8" s="127"/>
      <c r="AP8" s="128"/>
      <c r="AQ8" s="45"/>
      <c r="AR8" s="45"/>
      <c r="AS8" s="45"/>
      <c r="AT8" s="45"/>
    </row>
    <row r="9" spans="1:48" s="58" customFormat="1" ht="81" thickBot="1" x14ac:dyDescent="0.3">
      <c r="A9" s="46"/>
      <c r="B9" s="46"/>
      <c r="C9" s="142"/>
      <c r="D9" s="39"/>
      <c r="E9" s="147"/>
      <c r="F9" s="129"/>
      <c r="G9" s="129"/>
      <c r="H9" s="129"/>
      <c r="I9" s="131"/>
      <c r="J9" s="131"/>
      <c r="K9" s="131"/>
      <c r="L9" s="137"/>
      <c r="M9" s="129"/>
      <c r="N9" s="131"/>
      <c r="O9" s="131"/>
      <c r="P9" s="131"/>
      <c r="Q9" s="133"/>
      <c r="R9" s="47" t="s">
        <v>45</v>
      </c>
      <c r="S9" s="48" t="s">
        <v>46</v>
      </c>
      <c r="T9" s="48" t="s">
        <v>47</v>
      </c>
      <c r="U9" s="49" t="s">
        <v>48</v>
      </c>
      <c r="V9" s="49" t="s">
        <v>49</v>
      </c>
      <c r="W9" s="49" t="s">
        <v>50</v>
      </c>
      <c r="X9" s="49" t="s">
        <v>51</v>
      </c>
      <c r="Y9" s="49" t="s">
        <v>52</v>
      </c>
      <c r="Z9" s="49" t="s">
        <v>53</v>
      </c>
      <c r="AA9" s="50" t="s">
        <v>54</v>
      </c>
      <c r="AB9" s="49" t="s">
        <v>55</v>
      </c>
      <c r="AC9" s="122"/>
      <c r="AD9" s="51" t="s">
        <v>56</v>
      </c>
      <c r="AE9" s="51" t="s">
        <v>57</v>
      </c>
      <c r="AF9" s="125"/>
      <c r="AG9" s="52" t="s">
        <v>90</v>
      </c>
      <c r="AH9" s="52" t="s">
        <v>58</v>
      </c>
      <c r="AI9" s="53" t="s">
        <v>59</v>
      </c>
      <c r="AJ9" s="54" t="s">
        <v>90</v>
      </c>
      <c r="AK9" s="55" t="s">
        <v>60</v>
      </c>
      <c r="AL9" s="56" t="s">
        <v>61</v>
      </c>
      <c r="AM9" s="56" t="s">
        <v>62</v>
      </c>
      <c r="AN9" s="56"/>
      <c r="AO9" s="57"/>
      <c r="AP9" s="57">
        <v>3</v>
      </c>
      <c r="AQ9" s="57" t="s">
        <v>63</v>
      </c>
      <c r="AR9" s="57" t="s">
        <v>64</v>
      </c>
      <c r="AS9" s="57" t="s">
        <v>65</v>
      </c>
      <c r="AT9" s="57" t="s">
        <v>66</v>
      </c>
    </row>
    <row r="10" spans="1:48" s="58" customFormat="1" ht="20.100000000000001" customHeight="1" x14ac:dyDescent="0.25">
      <c r="A10" s="46"/>
      <c r="B10" s="46"/>
      <c r="C10" s="59"/>
      <c r="D10" s="39"/>
      <c r="E10" s="60"/>
      <c r="F10" s="61"/>
      <c r="G10" s="61"/>
      <c r="H10" s="61"/>
      <c r="I10" s="62"/>
      <c r="J10" s="62"/>
      <c r="K10" s="62"/>
      <c r="L10" s="63"/>
      <c r="M10" s="61"/>
      <c r="N10" s="62"/>
      <c r="O10" s="62"/>
      <c r="P10" s="62"/>
      <c r="Q10" s="64"/>
      <c r="R10" s="65"/>
      <c r="S10" s="65"/>
      <c r="T10" s="65"/>
      <c r="U10" s="62"/>
      <c r="V10" s="62"/>
      <c r="W10" s="62"/>
      <c r="X10" s="62"/>
      <c r="Y10" s="62"/>
      <c r="Z10" s="62"/>
      <c r="AA10" s="66"/>
      <c r="AB10" s="62"/>
      <c r="AC10" s="62"/>
      <c r="AD10" s="61"/>
      <c r="AE10" s="61"/>
      <c r="AF10" s="67"/>
      <c r="AG10" s="68"/>
      <c r="AH10" s="68"/>
      <c r="AI10" s="68"/>
      <c r="AJ10" s="69"/>
      <c r="AK10" s="70"/>
      <c r="AL10" s="56"/>
      <c r="AM10" s="56"/>
      <c r="AN10" s="56"/>
      <c r="AO10" s="57"/>
      <c r="AP10" s="71"/>
      <c r="AQ10" s="57"/>
      <c r="AR10" s="57"/>
      <c r="AS10" s="72"/>
      <c r="AT10" s="73"/>
    </row>
    <row r="11" spans="1:48" s="98" customFormat="1" ht="24" customHeight="1" x14ac:dyDescent="0.3">
      <c r="A11" s="74">
        <f>L_time</f>
        <v>45378.375</v>
      </c>
      <c r="B11" s="75" t="str">
        <f>L_TGca</f>
        <v>9:00</v>
      </c>
      <c r="C11" s="76" t="s">
        <v>67</v>
      </c>
      <c r="D11" s="75" t="str">
        <f t="shared" ref="D11:D15" si="4">IF(C11="","",LEFT($C11,FIND("-",$C11,1)+2))</f>
        <v>DC1CB35-DC</v>
      </c>
      <c r="E11" s="77">
        <v>1</v>
      </c>
      <c r="F11" s="78" t="s">
        <v>81</v>
      </c>
      <c r="G11" s="79" t="s">
        <v>85</v>
      </c>
      <c r="H11" s="105" t="s">
        <v>84</v>
      </c>
      <c r="I11" s="79"/>
      <c r="J11" s="79" t="s">
        <v>68</v>
      </c>
      <c r="K11" s="79"/>
      <c r="L11" s="81">
        <v>45378</v>
      </c>
      <c r="M11" s="79" t="str">
        <f>_Ngay</f>
        <v>(Thứ 4)</v>
      </c>
      <c r="N11" s="82">
        <v>2</v>
      </c>
      <c r="O11" s="83">
        <v>5</v>
      </c>
      <c r="P11" s="79">
        <f>L_SV_P</f>
        <v>0</v>
      </c>
      <c r="Q11" s="84">
        <f>L_SP</f>
        <v>0</v>
      </c>
      <c r="R11" s="85"/>
      <c r="S11" s="85"/>
      <c r="T11" s="85"/>
      <c r="U11" s="85"/>
      <c r="V11" s="85"/>
      <c r="W11" s="85" t="s">
        <v>69</v>
      </c>
      <c r="X11" s="85"/>
      <c r="Y11" s="85"/>
      <c r="Z11" s="85"/>
      <c r="AA11" s="85"/>
      <c r="AB11" s="86"/>
      <c r="AC11" s="85"/>
      <c r="AD11" s="87">
        <f>L_cham</f>
        <v>45378</v>
      </c>
      <c r="AE11" s="87">
        <f>L_Nop</f>
        <v>45380</v>
      </c>
      <c r="AF11" s="88"/>
      <c r="AG11" s="89" t="s">
        <v>91</v>
      </c>
      <c r="AH11" s="89"/>
      <c r="AI11" s="89"/>
      <c r="AJ11" s="90"/>
      <c r="AK11" s="91" t="str">
        <f t="shared" ref="AK11" si="5">IF(LEN(C11)&lt;14,"",RIGHT(C11,2))</f>
        <v/>
      </c>
      <c r="AL11" s="92" t="str">
        <f t="shared" ref="AL11:AL15" si="6">IF($Q11=0,"",IF(MOD($O11,$P11)=0,$P11,MOD($O11,$P11)))</f>
        <v/>
      </c>
      <c r="AM11" s="93" t="str">
        <f t="shared" ref="AM11:AM15" si="7">IF(AB11="","",$AB11-$Q11*2)</f>
        <v/>
      </c>
      <c r="AN11" s="93">
        <f>L_luu1</f>
        <v>0</v>
      </c>
      <c r="AO11" s="94">
        <f>L_luu2</f>
        <v>0</v>
      </c>
      <c r="AP11" s="95">
        <f>L_Luu3</f>
        <v>1</v>
      </c>
      <c r="AQ11" s="94"/>
      <c r="AR11" s="94"/>
      <c r="AS11" s="96" t="str">
        <f>L_Loc</f>
        <v>CBNN</v>
      </c>
      <c r="AT11" s="97" t="str">
        <f>L_Loc</f>
        <v>KHCB</v>
      </c>
      <c r="AV11" s="98">
        <v>288</v>
      </c>
    </row>
    <row r="12" spans="1:48" s="98" customFormat="1" ht="30" customHeight="1" x14ac:dyDescent="0.3">
      <c r="A12" s="74" t="str">
        <f>L_time</f>
        <v/>
      </c>
      <c r="B12" s="75" t="str">
        <f>L_TGca</f>
        <v/>
      </c>
      <c r="C12" s="76"/>
      <c r="D12" s="75" t="str">
        <f t="shared" si="4"/>
        <v/>
      </c>
      <c r="E12" s="77">
        <v>2</v>
      </c>
      <c r="F12" s="78" t="s">
        <v>81</v>
      </c>
      <c r="G12" s="79" t="s">
        <v>73</v>
      </c>
      <c r="H12" s="105" t="s">
        <v>74</v>
      </c>
      <c r="I12" s="79"/>
      <c r="J12" s="79" t="s">
        <v>68</v>
      </c>
      <c r="K12" s="79"/>
      <c r="L12" s="81">
        <v>45378</v>
      </c>
      <c r="M12" s="79" t="str">
        <f>_Ngay</f>
        <v>(Thứ 4)</v>
      </c>
      <c r="N12" s="82">
        <v>2</v>
      </c>
      <c r="O12" s="83">
        <v>2</v>
      </c>
      <c r="P12" s="79">
        <f>L_SV_P</f>
        <v>0</v>
      </c>
      <c r="Q12" s="84">
        <f>L_SP</f>
        <v>0</v>
      </c>
      <c r="R12" s="85"/>
      <c r="S12" s="85"/>
      <c r="T12" s="85"/>
      <c r="U12" s="85"/>
      <c r="V12" s="85"/>
      <c r="W12" s="85"/>
      <c r="X12" s="85" t="s">
        <v>69</v>
      </c>
      <c r="Y12" s="85"/>
      <c r="Z12" s="85"/>
      <c r="AA12" s="85"/>
      <c r="AB12" s="86"/>
      <c r="AC12" s="85"/>
      <c r="AD12" s="87">
        <f>L_cham</f>
        <v>45378</v>
      </c>
      <c r="AE12" s="87">
        <f>L_Nop</f>
        <v>45380</v>
      </c>
      <c r="AF12" s="88"/>
      <c r="AG12" s="89" t="s">
        <v>91</v>
      </c>
      <c r="AH12" s="89"/>
      <c r="AI12" s="89"/>
      <c r="AJ12" s="90"/>
      <c r="AK12" s="91" t="s">
        <v>75</v>
      </c>
      <c r="AL12" s="92" t="str">
        <f t="shared" si="6"/>
        <v/>
      </c>
      <c r="AM12" s="93" t="str">
        <f t="shared" si="7"/>
        <v/>
      </c>
      <c r="AN12" s="93" t="str">
        <f>L_luu1</f>
        <v/>
      </c>
      <c r="AO12" s="94" t="str">
        <f>L_luu2</f>
        <v/>
      </c>
      <c r="AP12" s="95" t="str">
        <f>L_Luu3</f>
        <v/>
      </c>
      <c r="AQ12" s="94"/>
      <c r="AR12" s="94"/>
      <c r="AS12" s="96" t="str">
        <f>L_Loc</f>
        <v/>
      </c>
      <c r="AT12" s="97" t="str">
        <f>L_Loc</f>
        <v/>
      </c>
      <c r="AV12" s="98">
        <v>286</v>
      </c>
    </row>
    <row r="13" spans="1:48" s="98" customFormat="1" ht="17.25" x14ac:dyDescent="0.3">
      <c r="A13" s="74" t="str">
        <f>L_time</f>
        <v/>
      </c>
      <c r="B13" s="75" t="str">
        <f>L_TGca</f>
        <v/>
      </c>
      <c r="C13" s="76"/>
      <c r="D13" s="75" t="str">
        <f t="shared" si="4"/>
        <v/>
      </c>
      <c r="E13" s="77">
        <v>3</v>
      </c>
      <c r="F13" s="100" t="s">
        <v>81</v>
      </c>
      <c r="G13" s="79" t="s">
        <v>79</v>
      </c>
      <c r="H13" s="105" t="s">
        <v>77</v>
      </c>
      <c r="I13" s="79"/>
      <c r="J13" s="79" t="s">
        <v>68</v>
      </c>
      <c r="K13" s="79"/>
      <c r="L13" s="81">
        <v>45378</v>
      </c>
      <c r="M13" s="79" t="str">
        <f>_Ngay</f>
        <v>(Thứ 4)</v>
      </c>
      <c r="N13" s="82">
        <v>2</v>
      </c>
      <c r="O13" s="83">
        <v>1</v>
      </c>
      <c r="P13" s="79">
        <f>L_SV_P</f>
        <v>0</v>
      </c>
      <c r="Q13" s="84">
        <f>L_SP</f>
        <v>0</v>
      </c>
      <c r="R13" s="85"/>
      <c r="S13" s="85"/>
      <c r="T13" s="85"/>
      <c r="U13" s="85" t="s">
        <v>69</v>
      </c>
      <c r="V13" s="85"/>
      <c r="W13" s="85"/>
      <c r="X13" s="85"/>
      <c r="Y13" s="85"/>
      <c r="Z13" s="85"/>
      <c r="AA13" s="85"/>
      <c r="AB13" s="86"/>
      <c r="AC13" s="85"/>
      <c r="AD13" s="87">
        <f>L_cham</f>
        <v>45378</v>
      </c>
      <c r="AE13" s="87">
        <f>L_Nop</f>
        <v>45380</v>
      </c>
      <c r="AF13" s="88"/>
      <c r="AG13" s="89" t="s">
        <v>91</v>
      </c>
      <c r="AH13" s="89"/>
      <c r="AI13" s="89"/>
      <c r="AJ13" s="90"/>
      <c r="AK13" s="91" t="str">
        <f t="shared" ref="AK13:AK15" si="8">IF(LEN(C13)&lt;14,"",RIGHT(C13,2))</f>
        <v/>
      </c>
      <c r="AL13" s="92" t="str">
        <f t="shared" si="6"/>
        <v/>
      </c>
      <c r="AM13" s="93" t="str">
        <f t="shared" si="7"/>
        <v/>
      </c>
      <c r="AN13" s="93" t="str">
        <f>L_luu1</f>
        <v/>
      </c>
      <c r="AO13" s="94" t="str">
        <f>L_luu2</f>
        <v/>
      </c>
      <c r="AP13" s="95" t="str">
        <f>L_Luu3</f>
        <v/>
      </c>
      <c r="AQ13" s="94"/>
      <c r="AR13" s="94"/>
      <c r="AS13" s="96" t="str">
        <f>L_Loc</f>
        <v/>
      </c>
      <c r="AT13" s="97" t="str">
        <f>L_Loc</f>
        <v/>
      </c>
      <c r="AV13" s="98">
        <v>286</v>
      </c>
    </row>
    <row r="14" spans="1:48" s="98" customFormat="1" ht="17.25" x14ac:dyDescent="0.3">
      <c r="A14" s="74" t="str">
        <f>L_time</f>
        <v/>
      </c>
      <c r="B14" s="75" t="str">
        <f>L_TGca</f>
        <v/>
      </c>
      <c r="C14" s="99"/>
      <c r="D14" s="75" t="str">
        <f t="shared" si="4"/>
        <v/>
      </c>
      <c r="E14" s="77">
        <v>4</v>
      </c>
      <c r="F14" s="100" t="s">
        <v>81</v>
      </c>
      <c r="G14" s="79" t="s">
        <v>88</v>
      </c>
      <c r="H14" s="105" t="s">
        <v>87</v>
      </c>
      <c r="I14" s="79"/>
      <c r="J14" s="79" t="s">
        <v>68</v>
      </c>
      <c r="K14" s="79" t="str">
        <f>L_Loc</f>
        <v/>
      </c>
      <c r="L14" s="81">
        <v>45378</v>
      </c>
      <c r="M14" s="79" t="str">
        <f>_Ngay</f>
        <v>(Thứ 4)</v>
      </c>
      <c r="N14" s="82">
        <v>2</v>
      </c>
      <c r="O14" s="83">
        <v>1</v>
      </c>
      <c r="P14" s="79">
        <f>L_SV_P</f>
        <v>0</v>
      </c>
      <c r="Q14" s="84">
        <f>L_SP</f>
        <v>0</v>
      </c>
      <c r="R14" s="85"/>
      <c r="S14" s="85"/>
      <c r="T14" s="85"/>
      <c r="U14" s="85"/>
      <c r="V14" s="85" t="s">
        <v>69</v>
      </c>
      <c r="W14" s="85"/>
      <c r="X14" s="85"/>
      <c r="Y14" s="85"/>
      <c r="Z14" s="85"/>
      <c r="AA14" s="85"/>
      <c r="AB14" s="86"/>
      <c r="AC14" s="85"/>
      <c r="AD14" s="87">
        <f>L_cham</f>
        <v>45378</v>
      </c>
      <c r="AE14" s="87">
        <f>L_Nop</f>
        <v>45380</v>
      </c>
      <c r="AF14" s="88"/>
      <c r="AG14" s="89" t="s">
        <v>91</v>
      </c>
      <c r="AH14" s="89"/>
      <c r="AI14" s="89"/>
      <c r="AJ14" s="90"/>
      <c r="AK14" s="91" t="str">
        <f t="shared" si="8"/>
        <v/>
      </c>
      <c r="AL14" s="92" t="str">
        <f t="shared" si="6"/>
        <v/>
      </c>
      <c r="AM14" s="93" t="str">
        <f t="shared" si="7"/>
        <v/>
      </c>
      <c r="AN14" s="93" t="str">
        <f>L_luu1</f>
        <v/>
      </c>
      <c r="AO14" s="94" t="str">
        <f>L_luu2</f>
        <v/>
      </c>
      <c r="AP14" s="95" t="str">
        <f>L_Luu3</f>
        <v/>
      </c>
      <c r="AQ14" s="94"/>
      <c r="AR14" s="94"/>
      <c r="AS14" s="96" t="str">
        <f>L_Loc</f>
        <v/>
      </c>
      <c r="AT14" s="97" t="str">
        <f>L_Loc</f>
        <v/>
      </c>
      <c r="AV14" s="98">
        <v>286</v>
      </c>
    </row>
    <row r="15" spans="1:48" s="98" customFormat="1" ht="17.25" x14ac:dyDescent="0.3">
      <c r="A15" s="74" t="str">
        <f>L_time</f>
        <v/>
      </c>
      <c r="B15" s="75" t="str">
        <f>L_TGca</f>
        <v/>
      </c>
      <c r="C15" s="76"/>
      <c r="D15" s="75" t="str">
        <f t="shared" si="4"/>
        <v/>
      </c>
      <c r="E15" s="77">
        <v>5</v>
      </c>
      <c r="F15" s="100" t="s">
        <v>81</v>
      </c>
      <c r="G15" s="79" t="s">
        <v>70</v>
      </c>
      <c r="H15" s="105" t="s">
        <v>71</v>
      </c>
      <c r="I15" s="79"/>
      <c r="J15" s="79" t="s">
        <v>68</v>
      </c>
      <c r="K15" s="79"/>
      <c r="L15" s="81">
        <v>45378</v>
      </c>
      <c r="M15" s="79" t="str">
        <f>_Ngay</f>
        <v>(Thứ 4)</v>
      </c>
      <c r="N15" s="82">
        <v>2</v>
      </c>
      <c r="O15" s="83">
        <v>2</v>
      </c>
      <c r="P15" s="79">
        <f>L_SV_P</f>
        <v>0</v>
      </c>
      <c r="Q15" s="84">
        <f>L_SP</f>
        <v>0</v>
      </c>
      <c r="R15" s="85"/>
      <c r="S15" s="85"/>
      <c r="T15" s="85" t="s">
        <v>69</v>
      </c>
      <c r="U15" s="85"/>
      <c r="V15" s="85"/>
      <c r="W15" s="85"/>
      <c r="X15" s="85"/>
      <c r="Y15" s="85"/>
      <c r="Z15" s="85"/>
      <c r="AA15" s="85"/>
      <c r="AB15" s="86"/>
      <c r="AC15" s="85"/>
      <c r="AD15" s="87">
        <f>L_cham</f>
        <v>45378</v>
      </c>
      <c r="AE15" s="87">
        <f>L_Nop</f>
        <v>45380</v>
      </c>
      <c r="AF15" s="88"/>
      <c r="AG15" s="89" t="s">
        <v>91</v>
      </c>
      <c r="AH15" s="89"/>
      <c r="AI15" s="89"/>
      <c r="AJ15" s="90"/>
      <c r="AK15" s="91" t="str">
        <f t="shared" si="8"/>
        <v/>
      </c>
      <c r="AL15" s="92" t="str">
        <f t="shared" si="6"/>
        <v/>
      </c>
      <c r="AM15" s="93" t="str">
        <f t="shared" si="7"/>
        <v/>
      </c>
      <c r="AN15" s="93" t="str">
        <f>L_luu1</f>
        <v/>
      </c>
      <c r="AO15" s="94" t="str">
        <f>L_luu2</f>
        <v/>
      </c>
      <c r="AP15" s="95" t="str">
        <f>L_Luu3</f>
        <v/>
      </c>
      <c r="AQ15" s="94"/>
      <c r="AR15" s="94"/>
      <c r="AS15" s="96" t="str">
        <f>L_Loc</f>
        <v/>
      </c>
      <c r="AT15" s="97" t="str">
        <f>L_Loc</f>
        <v/>
      </c>
      <c r="AV15" s="98">
        <v>286</v>
      </c>
    </row>
    <row r="16" spans="1:48" s="98" customFormat="1" ht="24.95" customHeight="1" x14ac:dyDescent="0.3">
      <c r="A16" s="74" t="str">
        <f>L_time</f>
        <v/>
      </c>
      <c r="B16" s="75" t="str">
        <f>L_TGca</f>
        <v/>
      </c>
      <c r="C16" s="76"/>
      <c r="D16" s="75" t="str">
        <f t="shared" ref="D16:D21" si="9">IF(C16="","",LEFT($C16,FIND("-",$C16,1)+2))</f>
        <v/>
      </c>
      <c r="E16" s="77">
        <v>6</v>
      </c>
      <c r="F16" s="100" t="s">
        <v>81</v>
      </c>
      <c r="G16" s="79" t="s">
        <v>86</v>
      </c>
      <c r="H16" s="105" t="s">
        <v>76</v>
      </c>
      <c r="I16" s="79"/>
      <c r="J16" s="79" t="s">
        <v>72</v>
      </c>
      <c r="K16" s="79" t="str">
        <f>L_Loc</f>
        <v/>
      </c>
      <c r="L16" s="81">
        <v>45380</v>
      </c>
      <c r="M16" s="79" t="str">
        <f>_Ngay</f>
        <v>(Thứ 6)</v>
      </c>
      <c r="N16" s="82">
        <v>3</v>
      </c>
      <c r="O16" s="83">
        <v>2</v>
      </c>
      <c r="P16" s="79">
        <f>L_SV_P</f>
        <v>2</v>
      </c>
      <c r="Q16" s="84">
        <f>L_SP</f>
        <v>1</v>
      </c>
      <c r="R16" s="85"/>
      <c r="S16" s="85"/>
      <c r="T16" s="85"/>
      <c r="U16" s="85"/>
      <c r="V16" s="85"/>
      <c r="W16" s="85">
        <v>1</v>
      </c>
      <c r="X16" s="85"/>
      <c r="Y16" s="85"/>
      <c r="Z16" s="85"/>
      <c r="AA16" s="85"/>
      <c r="AB16" s="86"/>
      <c r="AC16" s="85"/>
      <c r="AD16" s="87">
        <f>L_cham</f>
        <v>45383</v>
      </c>
      <c r="AE16" s="87">
        <f>L_Nop</f>
        <v>45387</v>
      </c>
      <c r="AF16" s="88"/>
      <c r="AG16" s="89"/>
      <c r="AH16" s="89"/>
      <c r="AI16" s="89"/>
      <c r="AJ16" s="90"/>
      <c r="AK16" s="91" t="str">
        <f t="shared" ref="AK16:AK18" si="10">IF(LEN(C16)&lt;14,"",RIGHT(C16,2))</f>
        <v/>
      </c>
      <c r="AL16" s="92">
        <f t="shared" ref="AL16:AL21" si="11">IF($Q16=0,"",IF(MOD($O16,$P16)=0,$P16,MOD($O16,$P16)))</f>
        <v>2</v>
      </c>
      <c r="AM16" s="93" t="str">
        <f t="shared" ref="AM16:AM21" si="12">IF(AB16="","",$AB16-$Q16*2)</f>
        <v/>
      </c>
      <c r="AN16" s="93" t="str">
        <f>L_luu1</f>
        <v/>
      </c>
      <c r="AO16" s="94" t="str">
        <f>L_luu2</f>
        <v/>
      </c>
      <c r="AP16" s="95" t="str">
        <f>L_Luu3</f>
        <v/>
      </c>
      <c r="AQ16" s="94"/>
      <c r="AR16" s="94"/>
      <c r="AS16" s="96" t="str">
        <f>L_Loc</f>
        <v/>
      </c>
      <c r="AT16" s="97" t="str">
        <f>L_Loc</f>
        <v/>
      </c>
      <c r="AV16" s="98">
        <v>286</v>
      </c>
    </row>
    <row r="17" spans="1:49" s="98" customFormat="1" ht="30" customHeight="1" x14ac:dyDescent="0.3">
      <c r="A17" s="102" t="str">
        <f>L_time</f>
        <v/>
      </c>
      <c r="B17" s="103" t="str">
        <f>L_TGca</f>
        <v/>
      </c>
      <c r="C17" s="104"/>
      <c r="D17" s="103" t="str">
        <f t="shared" si="9"/>
        <v/>
      </c>
      <c r="E17" s="77">
        <v>7</v>
      </c>
      <c r="F17" s="100" t="s">
        <v>81</v>
      </c>
      <c r="G17" s="83" t="s">
        <v>80</v>
      </c>
      <c r="H17" s="105" t="s">
        <v>78</v>
      </c>
      <c r="I17" s="83"/>
      <c r="J17" s="83" t="s">
        <v>82</v>
      </c>
      <c r="K17" s="83" t="str">
        <f>L_Loc</f>
        <v/>
      </c>
      <c r="L17" s="81">
        <v>45378</v>
      </c>
      <c r="M17" s="83" t="str">
        <f>_Ngay</f>
        <v>(Thứ 4)</v>
      </c>
      <c r="N17" s="82">
        <v>2</v>
      </c>
      <c r="O17" s="83">
        <v>1</v>
      </c>
      <c r="P17" s="83">
        <f>L_SV_P</f>
        <v>0</v>
      </c>
      <c r="Q17" s="106">
        <f>L_SP</f>
        <v>0</v>
      </c>
      <c r="R17" s="107" t="s">
        <v>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8"/>
      <c r="AC17" s="107"/>
      <c r="AD17" s="109">
        <f>L_cham</f>
        <v>45379</v>
      </c>
      <c r="AE17" s="109">
        <f>L_Nop</f>
        <v>45385</v>
      </c>
      <c r="AF17" s="88"/>
      <c r="AG17" s="89" t="s">
        <v>83</v>
      </c>
      <c r="AH17" s="110"/>
      <c r="AI17" s="110"/>
      <c r="AJ17" s="90"/>
      <c r="AK17" s="111" t="str">
        <f t="shared" si="10"/>
        <v/>
      </c>
      <c r="AL17" s="112" t="str">
        <f t="shared" si="11"/>
        <v/>
      </c>
      <c r="AM17" s="113" t="str">
        <f t="shared" si="12"/>
        <v/>
      </c>
      <c r="AN17" s="113" t="str">
        <f>L_luu1</f>
        <v/>
      </c>
      <c r="AO17" s="114" t="str">
        <f>L_luu2</f>
        <v/>
      </c>
      <c r="AP17" s="115" t="str">
        <f>L_Luu3</f>
        <v/>
      </c>
      <c r="AQ17" s="114"/>
      <c r="AR17" s="114"/>
      <c r="AS17" s="116" t="str">
        <f>L_Loc</f>
        <v/>
      </c>
      <c r="AT17" s="117" t="str">
        <f>L_Loc</f>
        <v/>
      </c>
      <c r="AU17" s="101"/>
      <c r="AV17" s="101">
        <v>286</v>
      </c>
      <c r="AW17" s="101"/>
    </row>
    <row r="18" spans="1:49" s="101" customFormat="1" ht="17.25" x14ac:dyDescent="0.3">
      <c r="A18" s="74" t="str">
        <f>L_time</f>
        <v/>
      </c>
      <c r="B18" s="75" t="str">
        <f>L_TGca</f>
        <v/>
      </c>
      <c r="C18" s="76"/>
      <c r="D18" s="75" t="str">
        <f t="shared" si="9"/>
        <v/>
      </c>
      <c r="E18" s="77">
        <v>35</v>
      </c>
      <c r="F18" s="100"/>
      <c r="G18" s="79"/>
      <c r="H18" s="80"/>
      <c r="I18" s="79"/>
      <c r="J18" s="79"/>
      <c r="K18" s="79"/>
      <c r="L18" s="81"/>
      <c r="M18" s="79" t="str">
        <f>_Ngay</f>
        <v/>
      </c>
      <c r="N18" s="82"/>
      <c r="O18" s="83"/>
      <c r="P18" s="79">
        <f>L_SV_P</f>
        <v>0</v>
      </c>
      <c r="Q18" s="84">
        <f>L_SP</f>
        <v>0</v>
      </c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85"/>
      <c r="AD18" s="87" t="str">
        <f>L_cham</f>
        <v/>
      </c>
      <c r="AE18" s="87" t="str">
        <f>L_Nop</f>
        <v/>
      </c>
      <c r="AF18" s="88"/>
      <c r="AG18" s="89"/>
      <c r="AH18" s="89"/>
      <c r="AI18" s="89"/>
      <c r="AJ18" s="90"/>
      <c r="AK18" s="118" t="str">
        <f t="shared" si="10"/>
        <v/>
      </c>
      <c r="AL18" s="92" t="str">
        <f t="shared" si="11"/>
        <v/>
      </c>
      <c r="AM18" s="93" t="str">
        <f t="shared" si="12"/>
        <v/>
      </c>
      <c r="AN18" s="93" t="str">
        <f>L_luu1</f>
        <v/>
      </c>
      <c r="AO18" s="94" t="str">
        <f>L_luu2</f>
        <v/>
      </c>
      <c r="AP18" s="95" t="str">
        <f>L_Luu3</f>
        <v/>
      </c>
      <c r="AQ18" s="94"/>
      <c r="AR18" s="94"/>
      <c r="AS18" s="96" t="str">
        <f>L_Loc</f>
        <v/>
      </c>
      <c r="AT18" s="97" t="str">
        <f>L_Loc</f>
        <v/>
      </c>
      <c r="AU18" s="98"/>
      <c r="AV18" s="98">
        <v>286</v>
      </c>
      <c r="AW18" s="98"/>
    </row>
    <row r="19" spans="1:49" s="98" customFormat="1" ht="30" customHeight="1" x14ac:dyDescent="0.3">
      <c r="A19" s="74" t="str">
        <f>L_time</f>
        <v/>
      </c>
      <c r="B19" s="75" t="str">
        <f>L_TGca</f>
        <v/>
      </c>
      <c r="C19" s="76"/>
      <c r="D19" s="75" t="str">
        <f t="shared" si="9"/>
        <v/>
      </c>
      <c r="E19" s="77">
        <v>36</v>
      </c>
      <c r="F19" s="78"/>
      <c r="G19" s="79"/>
      <c r="H19" s="80"/>
      <c r="I19" s="79"/>
      <c r="J19" s="79"/>
      <c r="K19" s="79"/>
      <c r="L19" s="81"/>
      <c r="M19" s="79" t="str">
        <f>_Ngay</f>
        <v/>
      </c>
      <c r="N19" s="82"/>
      <c r="O19" s="83"/>
      <c r="P19" s="79">
        <f>L_SV_P</f>
        <v>0</v>
      </c>
      <c r="Q19" s="84">
        <f>L_SP</f>
        <v>0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85"/>
      <c r="AD19" s="87" t="str">
        <f>L_cham</f>
        <v/>
      </c>
      <c r="AE19" s="87" t="str">
        <f>L_Nop</f>
        <v/>
      </c>
      <c r="AF19" s="88"/>
      <c r="AG19" s="89"/>
      <c r="AH19" s="89"/>
      <c r="AI19" s="89"/>
      <c r="AJ19" s="90"/>
      <c r="AK19" s="91" t="s">
        <v>75</v>
      </c>
      <c r="AL19" s="92" t="str">
        <f t="shared" si="11"/>
        <v/>
      </c>
      <c r="AM19" s="93" t="str">
        <f t="shared" si="12"/>
        <v/>
      </c>
      <c r="AN19" s="93" t="str">
        <f>L_luu1</f>
        <v/>
      </c>
      <c r="AO19" s="94" t="str">
        <f>L_luu2</f>
        <v/>
      </c>
      <c r="AP19" s="95" t="str">
        <f>L_Luu3</f>
        <v/>
      </c>
      <c r="AQ19" s="94"/>
      <c r="AR19" s="94"/>
      <c r="AS19" s="96" t="str">
        <f>L_Loc</f>
        <v/>
      </c>
      <c r="AT19" s="97" t="str">
        <f>L_Loc</f>
        <v/>
      </c>
      <c r="AV19" s="98">
        <v>286</v>
      </c>
    </row>
    <row r="20" spans="1:49" s="98" customFormat="1" ht="17.25" x14ac:dyDescent="0.3">
      <c r="A20" s="74" t="str">
        <f>L_time</f>
        <v/>
      </c>
      <c r="B20" s="75" t="str">
        <f>L_TGca</f>
        <v/>
      </c>
      <c r="C20" s="76"/>
      <c r="D20" s="75" t="str">
        <f t="shared" si="9"/>
        <v/>
      </c>
      <c r="E20" s="77">
        <v>37</v>
      </c>
      <c r="F20" s="100"/>
      <c r="G20" s="79"/>
      <c r="H20" s="80"/>
      <c r="I20" s="79"/>
      <c r="J20" s="79"/>
      <c r="K20" s="79"/>
      <c r="L20" s="81"/>
      <c r="M20" s="79" t="str">
        <f>_Ngay</f>
        <v/>
      </c>
      <c r="N20" s="82"/>
      <c r="O20" s="83"/>
      <c r="P20" s="79">
        <f>L_SV_P</f>
        <v>0</v>
      </c>
      <c r="Q20" s="84">
        <f>L_SP</f>
        <v>0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85"/>
      <c r="AD20" s="87" t="str">
        <f>L_cham</f>
        <v/>
      </c>
      <c r="AE20" s="87" t="str">
        <f>L_Nop</f>
        <v/>
      </c>
      <c r="AF20" s="88"/>
      <c r="AG20" s="89"/>
      <c r="AH20" s="89"/>
      <c r="AI20" s="89"/>
      <c r="AJ20" s="90"/>
      <c r="AK20" s="91" t="str">
        <f t="shared" ref="AK20:AK21" si="13">IF(LEN(C20)&lt;14,"",RIGHT(C20,2))</f>
        <v/>
      </c>
      <c r="AL20" s="92" t="str">
        <f t="shared" si="11"/>
        <v/>
      </c>
      <c r="AM20" s="93" t="str">
        <f t="shared" si="12"/>
        <v/>
      </c>
      <c r="AN20" s="93" t="str">
        <f>L_luu1</f>
        <v/>
      </c>
      <c r="AO20" s="94" t="str">
        <f>L_luu2</f>
        <v/>
      </c>
      <c r="AP20" s="95" t="str">
        <f>L_Luu3</f>
        <v/>
      </c>
      <c r="AQ20" s="94"/>
      <c r="AR20" s="94"/>
      <c r="AS20" s="96" t="str">
        <f>L_Loc</f>
        <v/>
      </c>
      <c r="AT20" s="97" t="str">
        <f>L_Loc</f>
        <v/>
      </c>
      <c r="AV20" s="98">
        <v>286</v>
      </c>
    </row>
    <row r="21" spans="1:49" s="98" customFormat="1" ht="17.25" x14ac:dyDescent="0.3">
      <c r="A21" s="74" t="str">
        <f>L_time</f>
        <v/>
      </c>
      <c r="B21" s="75" t="str">
        <f>L_TGca</f>
        <v/>
      </c>
      <c r="C21" s="99"/>
      <c r="D21" s="75" t="str">
        <f t="shared" si="9"/>
        <v/>
      </c>
      <c r="E21" s="77">
        <v>38</v>
      </c>
      <c r="F21" s="100"/>
      <c r="G21" s="79"/>
      <c r="H21" s="80"/>
      <c r="I21" s="79"/>
      <c r="J21" s="79"/>
      <c r="K21" s="79"/>
      <c r="L21" s="81"/>
      <c r="M21" s="79" t="str">
        <f>_Ngay</f>
        <v/>
      </c>
      <c r="N21" s="82"/>
      <c r="O21" s="83"/>
      <c r="P21" s="79">
        <f>L_SV_P</f>
        <v>0</v>
      </c>
      <c r="Q21" s="84">
        <f>L_SP</f>
        <v>0</v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85"/>
      <c r="AD21" s="87" t="str">
        <f>L_cham</f>
        <v/>
      </c>
      <c r="AE21" s="87" t="str">
        <f>L_Nop</f>
        <v/>
      </c>
      <c r="AF21" s="88"/>
      <c r="AG21" s="89"/>
      <c r="AH21" s="89"/>
      <c r="AI21" s="89"/>
      <c r="AJ21" s="90"/>
      <c r="AK21" s="91" t="str">
        <f t="shared" si="13"/>
        <v/>
      </c>
      <c r="AL21" s="92" t="str">
        <f t="shared" si="11"/>
        <v/>
      </c>
      <c r="AM21" s="93" t="str">
        <f t="shared" si="12"/>
        <v/>
      </c>
      <c r="AN21" s="93" t="str">
        <f>L_luu1</f>
        <v/>
      </c>
      <c r="AO21" s="94" t="str">
        <f>L_luu2</f>
        <v/>
      </c>
      <c r="AP21" s="95" t="str">
        <f>L_Luu3</f>
        <v/>
      </c>
      <c r="AQ21" s="94"/>
      <c r="AR21" s="94"/>
      <c r="AS21" s="96" t="str">
        <f>L_Loc</f>
        <v/>
      </c>
      <c r="AT21" s="97" t="str">
        <f>L_Loc</f>
        <v/>
      </c>
      <c r="AV21" s="98">
        <v>286</v>
      </c>
    </row>
  </sheetData>
  <autoFilter ref="A10:AW21" xr:uid="{00000000-0001-0000-0600-000000000000}"/>
  <mergeCells count="26">
    <mergeCell ref="L8:L9"/>
    <mergeCell ref="M2:O2"/>
    <mergeCell ref="M3:O3"/>
    <mergeCell ref="AK3:AK7"/>
    <mergeCell ref="C5:C9"/>
    <mergeCell ref="E5:H5"/>
    <mergeCell ref="I5:AG5"/>
    <mergeCell ref="E6:H6"/>
    <mergeCell ref="I6:AG6"/>
    <mergeCell ref="E8:E9"/>
    <mergeCell ref="F8:F9"/>
    <mergeCell ref="G8:G9"/>
    <mergeCell ref="H8:H9"/>
    <mergeCell ref="I8:I9"/>
    <mergeCell ref="J8:J9"/>
    <mergeCell ref="K8:K9"/>
    <mergeCell ref="AC8:AC9"/>
    <mergeCell ref="AD8:AE8"/>
    <mergeCell ref="AF8:AF9"/>
    <mergeCell ref="AN8:AP8"/>
    <mergeCell ref="M8:M9"/>
    <mergeCell ref="N8:N9"/>
    <mergeCell ref="O8:O9"/>
    <mergeCell ref="P8:P9"/>
    <mergeCell ref="Q8:Q9"/>
    <mergeCell ref="R8:AB8"/>
  </mergeCells>
  <conditionalFormatting sqref="N11:N19">
    <cfRule type="cellIs" dxfId="69" priority="301" operator="equal">
      <formula>4</formula>
    </cfRule>
    <cfRule type="cellIs" dxfId="68" priority="302" operator="equal">
      <formula>3</formula>
    </cfRule>
    <cfRule type="cellIs" dxfId="67" priority="303" operator="equal">
      <formula>2</formula>
    </cfRule>
    <cfRule type="cellIs" dxfId="66" priority="304" operator="equal">
      <formula>1</formula>
    </cfRule>
  </conditionalFormatting>
  <conditionalFormatting sqref="O19 P11:Q14 C16 O16:O17 P16:Q21">
    <cfRule type="cellIs" dxfId="65" priority="300" operator="equal">
      <formula>0</formula>
    </cfRule>
  </conditionalFormatting>
  <conditionalFormatting sqref="L21 L11">
    <cfRule type="containsBlanks" dxfId="64" priority="299">
      <formula>LEN(TRIM(L11))=0</formula>
    </cfRule>
  </conditionalFormatting>
  <conditionalFormatting sqref="R19:AC19 R16:AC17">
    <cfRule type="expression" dxfId="63" priority="296">
      <formula>$AM16&lt;0</formula>
    </cfRule>
  </conditionalFormatting>
  <conditionalFormatting sqref="J11 J16:J17">
    <cfRule type="cellIs" dxfId="62" priority="295" operator="equal">
      <formula>"TN"</formula>
    </cfRule>
    <cfRule type="cellIs" dxfId="61" priority="297" operator="equal">
      <formula>"VĐ"</formula>
    </cfRule>
    <cfRule type="cellIs" dxfId="60" priority="298" operator="equal">
      <formula>"TH"</formula>
    </cfRule>
  </conditionalFormatting>
  <conditionalFormatting sqref="C17">
    <cfRule type="cellIs" dxfId="59" priority="294" operator="equal">
      <formula>0</formula>
    </cfRule>
  </conditionalFormatting>
  <conditionalFormatting sqref="O20:O21">
    <cfRule type="cellIs" dxfId="58" priority="292" operator="equal">
      <formula>0</formula>
    </cfRule>
  </conditionalFormatting>
  <conditionalFormatting sqref="O18">
    <cfRule type="cellIs" dxfId="57" priority="288" operator="equal">
      <formula>0</formula>
    </cfRule>
  </conditionalFormatting>
  <conditionalFormatting sqref="R18:AC18">
    <cfRule type="expression" dxfId="56" priority="285">
      <formula>$AM18&lt;0</formula>
    </cfRule>
  </conditionalFormatting>
  <conditionalFormatting sqref="J18">
    <cfRule type="cellIs" dxfId="55" priority="284" operator="equal">
      <formula>"TN"</formula>
    </cfRule>
    <cfRule type="cellIs" dxfId="54" priority="286" operator="equal">
      <formula>"VĐ"</formula>
    </cfRule>
    <cfRule type="cellIs" dxfId="53" priority="287" operator="equal">
      <formula>"TH"</formula>
    </cfRule>
  </conditionalFormatting>
  <conditionalFormatting sqref="C18">
    <cfRule type="cellIs" dxfId="52" priority="283" operator="equal">
      <formula>0</formula>
    </cfRule>
  </conditionalFormatting>
  <conditionalFormatting sqref="J19">
    <cfRule type="cellIs" dxfId="51" priority="280" operator="equal">
      <formula>"TN"</formula>
    </cfRule>
    <cfRule type="cellIs" dxfId="50" priority="281" operator="equal">
      <formula>"VĐ"</formula>
    </cfRule>
    <cfRule type="cellIs" dxfId="49" priority="282" operator="equal">
      <formula>"TH"</formula>
    </cfRule>
  </conditionalFormatting>
  <conditionalFormatting sqref="C19">
    <cfRule type="cellIs" dxfId="48" priority="279" operator="equal">
      <formula>0</formula>
    </cfRule>
  </conditionalFormatting>
  <conditionalFormatting sqref="R20:AC21">
    <cfRule type="expression" dxfId="47" priority="276">
      <formula>$AM20&lt;0</formula>
    </cfRule>
  </conditionalFormatting>
  <conditionalFormatting sqref="J21">
    <cfRule type="cellIs" dxfId="46" priority="275" operator="equal">
      <formula>"TN"</formula>
    </cfRule>
    <cfRule type="cellIs" dxfId="45" priority="277" operator="equal">
      <formula>"VĐ"</formula>
    </cfRule>
    <cfRule type="cellIs" dxfId="44" priority="278" operator="equal">
      <formula>"TH"</formula>
    </cfRule>
  </conditionalFormatting>
  <conditionalFormatting sqref="C20:C21">
    <cfRule type="cellIs" dxfId="43" priority="274" operator="equal">
      <formula>0</formula>
    </cfRule>
  </conditionalFormatting>
  <conditionalFormatting sqref="N21">
    <cfRule type="cellIs" dxfId="42" priority="270" operator="equal">
      <formula>4</formula>
    </cfRule>
    <cfRule type="cellIs" dxfId="41" priority="271" operator="equal">
      <formula>3</formula>
    </cfRule>
    <cfRule type="cellIs" dxfId="40" priority="272" operator="equal">
      <formula>2</formula>
    </cfRule>
    <cfRule type="cellIs" dxfId="39" priority="273" operator="equal">
      <formula>1</formula>
    </cfRule>
  </conditionalFormatting>
  <conditionalFormatting sqref="O16:O17 O19 O21">
    <cfRule type="cellIs" dxfId="38" priority="262" operator="equal">
      <formula>0</formula>
    </cfRule>
  </conditionalFormatting>
  <conditionalFormatting sqref="J11">
    <cfRule type="cellIs" dxfId="37" priority="256" operator="equal">
      <formula>"VĐ"</formula>
    </cfRule>
    <cfRule type="cellIs" dxfId="36" priority="257" operator="equal">
      <formula>"TH"</formula>
    </cfRule>
  </conditionalFormatting>
  <conditionalFormatting sqref="J20">
    <cfRule type="cellIs" dxfId="35" priority="252" operator="equal">
      <formula>"TN"</formula>
    </cfRule>
    <cfRule type="cellIs" dxfId="34" priority="253" operator="equal">
      <formula>"VĐ"</formula>
    </cfRule>
    <cfRule type="cellIs" dxfId="33" priority="254" operator="equal">
      <formula>"TH"</formula>
    </cfRule>
  </conditionalFormatting>
  <conditionalFormatting sqref="L18:L20">
    <cfRule type="containsBlanks" dxfId="32" priority="251">
      <formula>LEN(TRIM(L18))=0</formula>
    </cfRule>
  </conditionalFormatting>
  <conditionalFormatting sqref="N20">
    <cfRule type="cellIs" dxfId="31" priority="239" operator="equal">
      <formula>4</formula>
    </cfRule>
    <cfRule type="cellIs" dxfId="30" priority="240" operator="equal">
      <formula>3</formula>
    </cfRule>
    <cfRule type="cellIs" dxfId="29" priority="241" operator="equal">
      <formula>2</formula>
    </cfRule>
    <cfRule type="cellIs" dxfId="28" priority="242" operator="equal">
      <formula>1</formula>
    </cfRule>
  </conditionalFormatting>
  <conditionalFormatting sqref="O12">
    <cfRule type="cellIs" dxfId="27" priority="149" operator="equal">
      <formula>0</formula>
    </cfRule>
  </conditionalFormatting>
  <conditionalFormatting sqref="R12:AC12">
    <cfRule type="expression" dxfId="26" priority="145">
      <formula>$AM12&lt;0</formula>
    </cfRule>
  </conditionalFormatting>
  <conditionalFormatting sqref="O13:O14">
    <cfRule type="cellIs" dxfId="25" priority="141" operator="equal">
      <formula>0</formula>
    </cfRule>
  </conditionalFormatting>
  <conditionalFormatting sqref="J12">
    <cfRule type="cellIs" dxfId="24" priority="129" operator="equal">
      <formula>"TN"</formula>
    </cfRule>
    <cfRule type="cellIs" dxfId="23" priority="130" operator="equal">
      <formula>"VĐ"</formula>
    </cfRule>
    <cfRule type="cellIs" dxfId="22" priority="131" operator="equal">
      <formula>"TH"</formula>
    </cfRule>
  </conditionalFormatting>
  <conditionalFormatting sqref="C12">
    <cfRule type="cellIs" dxfId="21" priority="128" operator="equal">
      <formula>0</formula>
    </cfRule>
  </conditionalFormatting>
  <conditionalFormatting sqref="R13:AC14">
    <cfRule type="expression" dxfId="20" priority="125">
      <formula>$AM13&lt;0</formula>
    </cfRule>
  </conditionalFormatting>
  <conditionalFormatting sqref="J14">
    <cfRule type="cellIs" dxfId="19" priority="124" operator="equal">
      <formula>"TN"</formula>
    </cfRule>
    <cfRule type="cellIs" dxfId="18" priority="126" operator="equal">
      <formula>"VĐ"</formula>
    </cfRule>
    <cfRule type="cellIs" dxfId="17" priority="127" operator="equal">
      <formula>"TH"</formula>
    </cfRule>
  </conditionalFormatting>
  <conditionalFormatting sqref="C13:C14">
    <cfRule type="cellIs" dxfId="16" priority="123" operator="equal">
      <formula>0</formula>
    </cfRule>
  </conditionalFormatting>
  <conditionalFormatting sqref="K11 C11 O11">
    <cfRule type="cellIs" dxfId="15" priority="113" operator="equal">
      <formula>0</formula>
    </cfRule>
  </conditionalFormatting>
  <conditionalFormatting sqref="R11:AC11">
    <cfRule type="expression" dxfId="14" priority="112">
      <formula>$AM11&lt;0</formula>
    </cfRule>
  </conditionalFormatting>
  <conditionalFormatting sqref="O11:O12 O14">
    <cfRule type="cellIs" dxfId="13" priority="111" operator="equal">
      <formula>0</formula>
    </cfRule>
  </conditionalFormatting>
  <conditionalFormatting sqref="J13">
    <cfRule type="cellIs" dxfId="12" priority="101" operator="equal">
      <formula>"TN"</formula>
    </cfRule>
    <cfRule type="cellIs" dxfId="11" priority="102" operator="equal">
      <formula>"VĐ"</formula>
    </cfRule>
    <cfRule type="cellIs" dxfId="10" priority="103" operator="equal">
      <formula>"TH"</formula>
    </cfRule>
  </conditionalFormatting>
  <conditionalFormatting sqref="C15 O15:Q15">
    <cfRule type="cellIs" dxfId="9" priority="10" operator="equal">
      <formula>0</formula>
    </cfRule>
  </conditionalFormatting>
  <conditionalFormatting sqref="R15:AC15">
    <cfRule type="expression" dxfId="8" priority="5">
      <formula>$AM15&lt;0</formula>
    </cfRule>
  </conditionalFormatting>
  <conditionalFormatting sqref="J15">
    <cfRule type="cellIs" dxfId="7" priority="4" operator="equal">
      <formula>"TN"</formula>
    </cfRule>
    <cfRule type="cellIs" dxfId="6" priority="6" operator="equal">
      <formula>"VĐ"</formula>
    </cfRule>
    <cfRule type="cellIs" dxfId="5" priority="7" operator="equal">
      <formula>"TH"</formula>
    </cfRule>
  </conditionalFormatting>
  <conditionalFormatting sqref="O15">
    <cfRule type="cellIs" dxfId="4" priority="3" operator="equal">
      <formula>0</formula>
    </cfRule>
  </conditionalFormatting>
  <conditionalFormatting sqref="L12:L17">
    <cfRule type="containsBlanks" dxfId="3" priority="1">
      <formula>LEN(TRIM(L12))=0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colBreaks count="1" manualBreakCount="1">
    <brk id="33" max="46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3" id="{C8C25646-ABDE-4C58-8B4C-2CDE4C0B69DC}">
            <xm:f>COUNTIF('C:\Users\Administrator\Documents\BANG TONG HOP\[14.11.xlsx]NOTE'!#REF!,$N11)=0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N11:N19</xm:sqref>
        </x14:conditionalFormatting>
        <x14:conditionalFormatting xmlns:xm="http://schemas.microsoft.com/office/excel/2006/main">
          <x14:cfRule type="expression" priority="269" id="{5745F683-8ED4-43CA-A785-4D3DB9FBBB71}">
            <xm:f>COUNTIF('C:\Users\Administrator\Documents\BANG TONG HOP\[14.11.xlsx]NOTE'!#REF!,$N21)=0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expression" priority="238" id="{675EBE4C-A140-4AF4-8E24-15C1399359E2}">
            <xm:f>COUNTIF('C:\Users\Administrator\Documents\BANG TONG HOP\[14.11.xlsx]NOTE'!#REF!,$N20)=0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V2-KP9</vt:lpstr>
      <vt:lpstr>'V2-KP9'!Print_Area</vt:lpstr>
      <vt:lpstr>'V2-KP9'!Print_Titles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TrieuDinhManh</cp:lastModifiedBy>
  <cp:lastPrinted>2024-03-11T02:13:57Z</cp:lastPrinted>
  <dcterms:created xsi:type="dcterms:W3CDTF">2023-11-08T09:19:09Z</dcterms:created>
  <dcterms:modified xsi:type="dcterms:W3CDTF">2024-03-20T03:27:35Z</dcterms:modified>
</cp:coreProperties>
</file>