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ế hoạch năm học 22.23.1\"/>
    </mc:Choice>
  </mc:AlternateContent>
  <xr:revisionPtr revIDLastSave="0" documentId="13_ncr:1_{52BE4E3A-5D3F-468B-9B3C-83C39872AE62}" xr6:coauthVersionLast="40" xr6:coauthVersionMax="40" xr10:uidLastSave="{00000000-0000-0000-0000-000000000000}"/>
  <bookViews>
    <workbookView xWindow="0" yWindow="0" windowWidth="20490" windowHeight="6945" xr2:uid="{1449F3C2-0BA7-44C9-8231-F96ADC72058C}"/>
  </bookViews>
  <sheets>
    <sheet name="KP1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'KP12'!$A$10:$AU$28</definedName>
    <definedName name="_MaHe" localSheetId="0">LEFT('KP12'!$E1,FIND("-",'KP12'!$E1,1)+2)</definedName>
    <definedName name="_MaHeK" localSheetId="0">IF('KP12'!$U1="",'KP12'!$D1&amp;"-"&amp;MID('KP12'!$M1,3,2),IF('KP12'!G1="",'KP12'!$D1&amp;"-"&amp;VLOOKUP('KP12'!$V1,[1]NOTE!$J$1:$L$36,3,0),'KP12'!$D1&amp;"-"&amp;VLOOKUP('KP12'!$V1,[1]NOTE!$J$1:$L$36,3,0)&amp;"-"&amp;'KP12'!$K1))</definedName>
    <definedName name="_MaHP" localSheetId="0">IF('KP12'!$U1="",MID('KP12'!$Q1,FIND("(",'KP12'!$Q1,1)+1,FIND(")",'KP12'!$Q1,1)-FIND("(",'KP12'!$Q1,1)-1),IFERROR(LEFT('KP12'!$M1,FIND("-",'KP12'!$M1,1)-1),LEFT('KP12'!$M1,FIND("(",'KP12'!$M1,1)-1)))</definedName>
    <definedName name="_Ngay" localSheetId="0">IF('KP12'!XFD1="","",CHOOSE(WEEKDAY('KP12'!XFD1),"(Cnhật)","(Thứ 2)","(Thứ 3)","(Thứ 4)","(Thứ 5)","(Thứ 6)","(Thứ 7)"))</definedName>
    <definedName name="_Tong_GV" localSheetId="0">IF('KP12'!$C1="","",IF(OR('KP12'!$J1="VĐ",'KP12'!$J1="TH"),"",SUM('KP12'!$R1:$Z1)))</definedName>
    <definedName name="L_cham" localSheetId="0">IF('KP12'!$L1="","",IF(OR('KP12'!$J1="VĐ",'KP12'!$J1="TH"),'KP12'!$L1,IF('KP12'!$M1="(Thứ 6)",'KP12'!$L1+3,'KP12'!$L1+1)))</definedName>
    <definedName name="L_He" localSheetId="0">IF('KP12'!$C1="","",RIGHT('KP12'!$C1,LEN('KP12'!$C1)-FIND("-",'KP12'!$C1,1)))</definedName>
    <definedName name="L_Loc" localSheetId="0">IF('KP12'!$C1="","",INDEX([1]HP!$A$1:$BI$2334,MATCH('KP12'!$D1,[1]HP!$D$1:$D$2334,0),'KP12'!A$2))</definedName>
    <definedName name="L_Loc">IF(#REF!="","",INDEX([1]HP!$A$1:$BI$2334,MATCH(#REF!,[1]HP!$D$1:$D$2334,0),#REF!))</definedName>
    <definedName name="L_Loc2" localSheetId="0">IF('KP12'!$AH1="",'KP12'!L_Loc,'KP12'!L_Loc&amp;" ("&amp;'KP12'!$AH1&amp;")")</definedName>
    <definedName name="L_luu1" localSheetId="0">IF('KP12'!$D1="","",'KP12'!$AL1048576+'KP12'!$Q1)</definedName>
    <definedName name="L_luu2" localSheetId="0">IF('KP12'!$D1="","",IF('KP12'!$AM1048576+'KP12'!$Q1&gt;'KP12'!$AN$2,'KP12'!$Q1,IF(AND('KP12'!$AM1048576+'KP12'!$Q1&lt;'KP12'!$AN$3,'KP12'!$AM1048576+'KP12'!$Q1&gt;'KP12'!$AN$2),'KP12'!$Q1,'KP12'!$AM1048576+'KP12'!$Q1)))</definedName>
    <definedName name="L_Luu3" localSheetId="0">IF('KP12'!$D1="","",IF(OR('KP12'!$Q1='KP12'!$AM1,'KP12'!$AM1&lt;'KP12'!$AM1048576),'KP12'!$AN1048576+1,'KP12'!$AN1048576))</definedName>
    <definedName name="L_MaHP" localSheetId="0">IF('KP12'!$C1="","",LEFT('KP12'!$D1,FIND("-",'KP12'!$D1,1)-1))</definedName>
    <definedName name="L_Nop" localSheetId="0">IF('KP12'!$L1="","",IF(OR('KP12'!$J1="VĐ",'KP12'!$J1="TH"),'KP12'!$L1+2,'KP12'!$L1+7))</definedName>
    <definedName name="L_SoSV" localSheetId="0">SUMIF([1]DATA!$E$7:$E$2056,'KP12'!$C1,[1]DATA!$I$7:$I$2056)</definedName>
    <definedName name="L_SP" localSheetId="0">IF('KP12'!$P1=0,0,IF(LEFT('KP12'!$AE1,4)="Ghép",ROUNDUP('KP12'!$O1/'KP12'!$P1,0)-1+1/'KP12'!$AF1,ROUNDUP('KP12'!$O1/'KP12'!$P1,0)))</definedName>
    <definedName name="L_SV_P" localSheetId="0">IF(OR('KP12'!$J1="VĐ",'KP12'!$J1="TH",'KP12'!$J1="TN"),0,IF('KP12'!$O1&lt;40,'KP12'!$O1,IF(OR(MOD('KP12'!$O1,'KP12'!$P$2)&lt;'KP12'!$P$3,'KP12'!$AG1&lt;&gt;""),'KP12'!$P$2+ROUNDUP(MOD('KP12'!$O1,'KP12'!$P$2)/ ROUNDDOWN(('KP12'!$O1/'KP12'!$P$2),0),0),'KP12'!$P$2)))</definedName>
    <definedName name="L_TGca" localSheetId="0">IF('KP12'!$C1="","",IF('KP12'!$N1=1,"7:00",IF('KP12'!$N1="SA","6:59",IF('KP12'!$N1=2,"9:00",IF('KP12'!$N1=3,"13:00",IF('KP12'!$N1="CH","12:59",IF('KP12'!$N1=4,"15:00",IF('KP12'!$N1=5,"18:00","6:00"))))))))</definedName>
    <definedName name="L_time" localSheetId="0">IF('KP12'!$C1="","",'KP12'!$L1+'KP12'!$B1)</definedName>
    <definedName name="L_tt" localSheetId="0">IF('KP12'!$C1="","",'KP12'!$E1048576+1)</definedName>
    <definedName name="L_ttN" localSheetId="0">'KP12'!XFD1+1</definedName>
    <definedName name="L_thu" comment="Tra Thứ (2-&gt;CN) của tuần" localSheetId="0">IF('KP12'!$L1="","",CHOOSE(WEEKDAY('KP12'!$L1),"(Cnhật)","(Thứ 2)","(Thứ 3)","(Thứ 4)","(Thứ 5)","(Thứ 6)","(Thứ 7)"))</definedName>
    <definedName name="_xlnm.Print_Area" localSheetId="0">'KP12'!$E$5:$AR$157</definedName>
    <definedName name="_xlnm.Print_Titles" localSheetId="0">'KP12'!$8:$9</definedName>
    <definedName name="Z_05808737_80EB_4FA6_8639_1485AD133230_.wvu.Cols" localSheetId="0" hidden="1">'KP12'!$AB:$AC</definedName>
    <definedName name="Z_05808737_80EB_4FA6_8639_1485AD133230_.wvu.FilterData" localSheetId="0" hidden="1">'KP12'!$E$14:$AS$158</definedName>
    <definedName name="Z_05808737_80EB_4FA6_8639_1485AD133230_.wvu.PrintArea" localSheetId="0" hidden="1">'KP12'!$E$5:$AE$158</definedName>
    <definedName name="Z_05808737_80EB_4FA6_8639_1485AD133230_.wvu.PrintTitles" localSheetId="0" hidden="1">'KP12'!$8:$9</definedName>
    <definedName name="Z_0ACEB0B9_6341_4083_B5BB_CA0BB230DB7E_.wvu.FilterData" localSheetId="0" hidden="1">'KP12'!$A$14:$AT$161</definedName>
    <definedName name="Z_11089AD8_464E_4133_A03D_675442B59B75_.wvu.FilterData" localSheetId="0" hidden="1">'KP12'!$A$17:$AU$158</definedName>
    <definedName name="Z_11089AD8_464E_4133_A03D_675442B59B75_.wvu.PrintArea" localSheetId="0" hidden="1">'KP12'!$E$5:$AE$159</definedName>
    <definedName name="Z_11089AD8_464E_4133_A03D_675442B59B75_.wvu.PrintTitles" localSheetId="0" hidden="1">'KP12'!$8:$9</definedName>
    <definedName name="Z_2E87AE04_ED93_4B9C_A066_CC65BDA509E7_.wvu.FilterData" localSheetId="0" hidden="1">'KP12'!$A$14:$AT$161</definedName>
    <definedName name="Z_3DD363B6_961D_4127_B542_95CA43678A87_.wvu.FilterData" localSheetId="0" hidden="1">'KP12'!$E$14:$AS$158</definedName>
    <definedName name="Z_581E2D13_D36A_4CA5_A619_572BC36AB02D_.wvu.FilterData" localSheetId="0" hidden="1">'KP12'!$A$14:$AT$161</definedName>
    <definedName name="Z_835C5FC9_D7FE_46FC_B1D8_18C88950772D_.wvu.FilterData" localSheetId="0" hidden="1">'KP12'!$A$14:$AT$161</definedName>
    <definedName name="Z_865B218C_E394_480E_B856_2D119C9FD0EA_.wvu.FilterData" localSheetId="0" hidden="1">'KP12'!$A$14:$AT$161</definedName>
    <definedName name="Z_D5F4AC7D_2651_4ABE_B235_A222F057578C_.wvu.FilterData" localSheetId="0" hidden="1">'KP12'!$A$17:$AU$158</definedName>
    <definedName name="Z_D5F4AC7D_2651_4ABE_B235_A222F057578C_.wvu.PrintArea" localSheetId="0" hidden="1">'KP12'!$E$5:$AE$159</definedName>
    <definedName name="Z_D5F4AC7D_2651_4ABE_B235_A222F057578C_.wvu.PrintTitles" localSheetId="0" hidden="1">'KP12'!$8:$9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  <c r="U1" i="1" s="1"/>
  <c r="V1" i="1" s="1"/>
  <c r="W1" i="1" s="1"/>
  <c r="X1" i="1" s="1"/>
  <c r="Y1" i="1" s="1"/>
  <c r="Z1" i="1" s="1"/>
  <c r="AA1" i="1" s="1"/>
  <c r="AB1" i="1" s="1"/>
  <c r="AC1" i="1" s="1"/>
  <c r="AE1" i="1"/>
  <c r="R2" i="1"/>
  <c r="T2" i="1"/>
  <c r="U2" i="1"/>
  <c r="V2" i="1"/>
  <c r="W2" i="1"/>
  <c r="X2" i="1"/>
  <c r="Y2" i="1"/>
  <c r="Z2" i="1"/>
  <c r="AA2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4" i="1"/>
  <c r="AC74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2" i="1"/>
  <c r="AC82" i="1"/>
  <c r="AB83" i="1"/>
  <c r="AC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B107" i="1"/>
  <c r="AC107" i="1"/>
  <c r="AB108" i="1"/>
  <c r="AC108" i="1"/>
  <c r="AB109" i="1"/>
  <c r="AC109" i="1"/>
  <c r="AB110" i="1"/>
  <c r="AC110" i="1"/>
  <c r="AB111" i="1"/>
  <c r="AC111" i="1"/>
  <c r="AB112" i="1"/>
  <c r="AC112" i="1"/>
  <c r="AB114" i="1"/>
  <c r="AC114" i="1"/>
  <c r="AB115" i="1"/>
  <c r="AC115" i="1"/>
  <c r="AB116" i="1"/>
  <c r="AC116" i="1"/>
  <c r="AB117" i="1"/>
  <c r="AC117" i="1"/>
  <c r="AB118" i="1"/>
  <c r="AC118" i="1"/>
  <c r="AB119" i="1"/>
  <c r="AC119" i="1"/>
  <c r="AB120" i="1"/>
  <c r="AC120" i="1"/>
  <c r="AB121" i="1"/>
  <c r="AC121" i="1"/>
  <c r="AB122" i="1"/>
  <c r="AC122" i="1"/>
  <c r="AB123" i="1"/>
  <c r="AC123" i="1"/>
  <c r="AB124" i="1"/>
  <c r="AC124" i="1"/>
  <c r="AB125" i="1"/>
  <c r="AC125" i="1"/>
  <c r="AB126" i="1"/>
  <c r="AC126" i="1"/>
  <c r="AB127" i="1"/>
  <c r="AC127" i="1"/>
  <c r="AB128" i="1"/>
  <c r="AC128" i="1"/>
  <c r="AB129" i="1"/>
  <c r="AC129" i="1"/>
  <c r="AB130" i="1"/>
  <c r="AC130" i="1"/>
  <c r="AB131" i="1"/>
  <c r="AC131" i="1"/>
  <c r="AB132" i="1"/>
  <c r="AC132" i="1"/>
  <c r="AB133" i="1"/>
  <c r="AC133" i="1"/>
  <c r="AB134" i="1"/>
  <c r="AC134" i="1"/>
  <c r="AB135" i="1"/>
  <c r="AC135" i="1"/>
  <c r="AB136" i="1"/>
  <c r="AC136" i="1"/>
  <c r="AB137" i="1"/>
  <c r="AC137" i="1"/>
  <c r="AB138" i="1"/>
  <c r="AC138" i="1"/>
  <c r="AB139" i="1"/>
  <c r="AC139" i="1"/>
  <c r="AB140" i="1"/>
  <c r="AC140" i="1"/>
  <c r="AB141" i="1"/>
  <c r="AC141" i="1"/>
  <c r="AB142" i="1"/>
  <c r="AC142" i="1"/>
  <c r="AB143" i="1"/>
  <c r="AC143" i="1"/>
  <c r="AB144" i="1"/>
  <c r="AC144" i="1"/>
  <c r="AB145" i="1"/>
  <c r="AC145" i="1"/>
  <c r="AB146" i="1"/>
  <c r="AC146" i="1"/>
  <c r="AB147" i="1"/>
  <c r="AC147" i="1"/>
  <c r="AB148" i="1"/>
  <c r="AC148" i="1"/>
  <c r="AB149" i="1"/>
  <c r="AC149" i="1"/>
  <c r="AB150" i="1"/>
  <c r="AC150" i="1"/>
  <c r="AB151" i="1"/>
  <c r="AC151" i="1"/>
  <c r="AB152" i="1"/>
  <c r="AC152" i="1"/>
  <c r="AB153" i="1"/>
  <c r="AC153" i="1"/>
  <c r="AB154" i="1"/>
  <c r="AC154" i="1"/>
  <c r="AB155" i="1"/>
  <c r="AC155" i="1"/>
  <c r="AB156" i="1"/>
  <c r="AC156" i="1"/>
  <c r="AB157" i="1"/>
  <c r="AC157" i="1"/>
  <c r="AB158" i="1"/>
  <c r="AC158" i="1"/>
  <c r="AJ1" i="1"/>
  <c r="AK1" i="1" s="1"/>
  <c r="AL1" i="1" s="1"/>
  <c r="AM1" i="1" s="1"/>
  <c r="AN1" i="1" s="1"/>
  <c r="AO1" i="1" s="1"/>
  <c r="AP1" i="1" s="1"/>
  <c r="AQ1" i="1" s="1"/>
  <c r="AR1" i="1" s="1"/>
  <c r="AI11" i="1"/>
  <c r="AJ11" i="1"/>
  <c r="AK11" i="1"/>
  <c r="AI12" i="1"/>
  <c r="AJ12" i="1"/>
  <c r="AK12" i="1"/>
  <c r="AI13" i="1"/>
  <c r="AJ13" i="1"/>
  <c r="AK13" i="1"/>
  <c r="AI15" i="1"/>
  <c r="AJ15" i="1"/>
  <c r="AK15" i="1"/>
  <c r="AI16" i="1"/>
  <c r="AJ16" i="1"/>
  <c r="AK16" i="1"/>
  <c r="AQ16" i="1"/>
  <c r="AR16" i="1"/>
  <c r="AI17" i="1"/>
  <c r="AJ17" i="1"/>
  <c r="AK17" i="1"/>
  <c r="AI18" i="1"/>
  <c r="AJ18" i="1"/>
  <c r="AK18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AQ23" i="1"/>
  <c r="AR23" i="1"/>
  <c r="AI24" i="1"/>
  <c r="AJ24" i="1"/>
  <c r="AK24" i="1"/>
  <c r="AI25" i="1"/>
  <c r="AJ25" i="1"/>
  <c r="AK25" i="1"/>
  <c r="AI27" i="1"/>
  <c r="AJ27" i="1"/>
  <c r="AK27" i="1"/>
  <c r="AI28" i="1"/>
  <c r="AJ28" i="1"/>
  <c r="AK28" i="1"/>
  <c r="AQ28" i="1"/>
  <c r="AR28" i="1"/>
  <c r="AI34" i="1"/>
  <c r="AK34" i="1"/>
  <c r="AQ34" i="1"/>
  <c r="AR34" i="1"/>
  <c r="AI35" i="1"/>
  <c r="AK35" i="1"/>
  <c r="AQ35" i="1"/>
  <c r="AR35" i="1"/>
  <c r="AI36" i="1"/>
  <c r="AK36" i="1"/>
  <c r="AQ36" i="1"/>
  <c r="AR36" i="1"/>
  <c r="AI37" i="1"/>
  <c r="AK37" i="1"/>
  <c r="AQ37" i="1"/>
  <c r="AR37" i="1"/>
  <c r="AI38" i="1"/>
  <c r="AK38" i="1"/>
  <c r="AQ38" i="1"/>
  <c r="AR38" i="1"/>
  <c r="AI39" i="1"/>
  <c r="AK39" i="1"/>
  <c r="AQ39" i="1"/>
  <c r="AR39" i="1"/>
  <c r="AI40" i="1"/>
  <c r="AK40" i="1"/>
  <c r="AQ40" i="1"/>
  <c r="AR40" i="1"/>
  <c r="AI41" i="1"/>
  <c r="AK41" i="1"/>
  <c r="AQ41" i="1"/>
  <c r="AR41" i="1"/>
  <c r="AI42" i="1"/>
  <c r="AK42" i="1"/>
  <c r="AQ42" i="1"/>
  <c r="AR42" i="1"/>
  <c r="AI43" i="1"/>
  <c r="AK43" i="1"/>
  <c r="AQ43" i="1"/>
  <c r="AR43" i="1"/>
  <c r="AK44" i="1"/>
  <c r="AQ44" i="1"/>
  <c r="AR44" i="1"/>
  <c r="AI45" i="1"/>
  <c r="AK45" i="1"/>
  <c r="AQ45" i="1"/>
  <c r="AR45" i="1"/>
  <c r="AI46" i="1"/>
  <c r="AK46" i="1"/>
  <c r="AQ46" i="1"/>
  <c r="AR46" i="1"/>
  <c r="AI47" i="1"/>
  <c r="AK47" i="1"/>
  <c r="AQ47" i="1"/>
  <c r="AR47" i="1"/>
  <c r="AI48" i="1"/>
  <c r="AK48" i="1"/>
  <c r="AQ48" i="1"/>
  <c r="AR48" i="1"/>
  <c r="AI49" i="1"/>
  <c r="AK49" i="1"/>
  <c r="AQ49" i="1"/>
  <c r="AR49" i="1"/>
  <c r="AI50" i="1"/>
  <c r="AK50" i="1"/>
  <c r="AQ50" i="1"/>
  <c r="AR50" i="1"/>
  <c r="AI51" i="1"/>
  <c r="AK51" i="1"/>
  <c r="AQ51" i="1"/>
  <c r="AR51" i="1"/>
  <c r="AI52" i="1"/>
  <c r="AK52" i="1"/>
  <c r="AQ52" i="1"/>
  <c r="AR52" i="1"/>
  <c r="AI53" i="1"/>
  <c r="AK53" i="1"/>
  <c r="AQ53" i="1"/>
  <c r="AR53" i="1"/>
  <c r="AI54" i="1"/>
  <c r="AK54" i="1"/>
  <c r="AQ54" i="1"/>
  <c r="AR54" i="1"/>
  <c r="AI55" i="1"/>
  <c r="AK55" i="1"/>
  <c r="AQ55" i="1"/>
  <c r="AR55" i="1"/>
  <c r="AI56" i="1"/>
  <c r="AK56" i="1"/>
  <c r="AQ56" i="1"/>
  <c r="AR56" i="1"/>
  <c r="AI57" i="1"/>
  <c r="AK57" i="1"/>
  <c r="AQ57" i="1"/>
  <c r="AR57" i="1"/>
  <c r="AI58" i="1"/>
  <c r="AK58" i="1"/>
  <c r="AQ58" i="1"/>
  <c r="AR58" i="1"/>
  <c r="AI59" i="1"/>
  <c r="AK59" i="1"/>
  <c r="AQ59" i="1"/>
  <c r="AR59" i="1"/>
  <c r="AI60" i="1"/>
  <c r="AK60" i="1"/>
  <c r="AQ60" i="1"/>
  <c r="AR60" i="1"/>
  <c r="AI61" i="1"/>
  <c r="AK61" i="1"/>
  <c r="AQ61" i="1"/>
  <c r="AR61" i="1"/>
  <c r="AI62" i="1"/>
  <c r="AK62" i="1"/>
  <c r="AQ62" i="1"/>
  <c r="AR62" i="1"/>
  <c r="AI63" i="1"/>
  <c r="AK63" i="1"/>
  <c r="AQ63" i="1"/>
  <c r="AR63" i="1"/>
  <c r="AI64" i="1"/>
  <c r="AK64" i="1"/>
  <c r="AQ64" i="1"/>
  <c r="AR64" i="1"/>
  <c r="AI65" i="1"/>
  <c r="AK65" i="1"/>
  <c r="AQ65" i="1"/>
  <c r="AR65" i="1"/>
  <c r="AI66" i="1"/>
  <c r="AK66" i="1"/>
  <c r="AQ66" i="1"/>
  <c r="AR66" i="1"/>
  <c r="AI67" i="1"/>
  <c r="AK67" i="1"/>
  <c r="AQ67" i="1"/>
  <c r="AR67" i="1"/>
  <c r="AI68" i="1"/>
  <c r="AK68" i="1"/>
  <c r="AQ68" i="1"/>
  <c r="AR68" i="1"/>
  <c r="AI69" i="1"/>
  <c r="AK69" i="1"/>
  <c r="AQ69" i="1"/>
  <c r="AR69" i="1"/>
  <c r="AI70" i="1"/>
  <c r="AK70" i="1"/>
  <c r="AQ70" i="1"/>
  <c r="AR70" i="1"/>
  <c r="AI71" i="1"/>
  <c r="AK71" i="1"/>
  <c r="AQ71" i="1"/>
  <c r="AR71" i="1"/>
  <c r="AI72" i="1"/>
  <c r="AK72" i="1"/>
  <c r="AQ72" i="1"/>
  <c r="AR72" i="1"/>
  <c r="AI73" i="1"/>
  <c r="AK73" i="1"/>
  <c r="AQ73" i="1"/>
  <c r="AR73" i="1"/>
  <c r="AI74" i="1"/>
  <c r="AK74" i="1"/>
  <c r="AQ74" i="1"/>
  <c r="AR74" i="1"/>
  <c r="AI75" i="1"/>
  <c r="AK75" i="1"/>
  <c r="AQ75" i="1"/>
  <c r="AR75" i="1"/>
  <c r="AI76" i="1"/>
  <c r="AK76" i="1"/>
  <c r="AQ76" i="1"/>
  <c r="AR76" i="1"/>
  <c r="AI77" i="1"/>
  <c r="AK77" i="1"/>
  <c r="AQ77" i="1"/>
  <c r="AR77" i="1"/>
  <c r="AI78" i="1"/>
  <c r="AK78" i="1"/>
  <c r="AQ78" i="1"/>
  <c r="AR78" i="1"/>
  <c r="AI79" i="1"/>
  <c r="AK79" i="1"/>
  <c r="AQ79" i="1"/>
  <c r="AR79" i="1"/>
  <c r="AI80" i="1"/>
  <c r="AK80" i="1"/>
  <c r="AQ80" i="1"/>
  <c r="AR80" i="1"/>
  <c r="AI81" i="1"/>
  <c r="AK81" i="1"/>
  <c r="AQ81" i="1"/>
  <c r="AR81" i="1"/>
  <c r="AI82" i="1"/>
  <c r="AK82" i="1"/>
  <c r="AQ82" i="1"/>
  <c r="AR82" i="1"/>
  <c r="AI83" i="1"/>
  <c r="AK83" i="1"/>
  <c r="AQ83" i="1"/>
  <c r="AR83" i="1"/>
  <c r="AI84" i="1"/>
  <c r="AK84" i="1"/>
  <c r="AQ84" i="1"/>
  <c r="AR84" i="1"/>
  <c r="AI85" i="1"/>
  <c r="AK85" i="1"/>
  <c r="AQ85" i="1"/>
  <c r="AR85" i="1"/>
  <c r="AI86" i="1"/>
  <c r="AK86" i="1"/>
  <c r="AQ86" i="1"/>
  <c r="AR86" i="1"/>
  <c r="AI87" i="1"/>
  <c r="AK87" i="1"/>
  <c r="AQ87" i="1"/>
  <c r="AR87" i="1"/>
  <c r="AI88" i="1"/>
  <c r="AK88" i="1"/>
  <c r="AQ88" i="1"/>
  <c r="AR88" i="1"/>
  <c r="AI89" i="1"/>
  <c r="AK89" i="1"/>
  <c r="AQ89" i="1"/>
  <c r="AR89" i="1"/>
  <c r="AI90" i="1"/>
  <c r="AK90" i="1"/>
  <c r="AQ90" i="1"/>
  <c r="AR90" i="1"/>
  <c r="AI91" i="1"/>
  <c r="AK91" i="1"/>
  <c r="AQ91" i="1"/>
  <c r="AR91" i="1"/>
  <c r="AI92" i="1"/>
  <c r="AK92" i="1"/>
  <c r="AQ92" i="1"/>
  <c r="AR92" i="1"/>
  <c r="AI93" i="1"/>
  <c r="AK93" i="1"/>
  <c r="AQ93" i="1"/>
  <c r="AR93" i="1"/>
  <c r="AI94" i="1"/>
  <c r="AK94" i="1"/>
  <c r="AQ94" i="1"/>
  <c r="AR94" i="1"/>
  <c r="AI95" i="1"/>
  <c r="AK95" i="1"/>
  <c r="AQ95" i="1"/>
  <c r="AR95" i="1"/>
  <c r="AI96" i="1"/>
  <c r="AK96" i="1"/>
  <c r="AQ96" i="1"/>
  <c r="AR96" i="1"/>
  <c r="AI97" i="1"/>
  <c r="AK97" i="1"/>
  <c r="AQ97" i="1"/>
  <c r="AR97" i="1"/>
  <c r="AI98" i="1"/>
  <c r="AK98" i="1"/>
  <c r="AQ98" i="1"/>
  <c r="AR98" i="1"/>
  <c r="AI99" i="1"/>
  <c r="AK99" i="1"/>
  <c r="AQ99" i="1"/>
  <c r="AR99" i="1"/>
  <c r="AI100" i="1"/>
  <c r="AK100" i="1"/>
  <c r="AQ100" i="1"/>
  <c r="AR100" i="1"/>
  <c r="AI101" i="1"/>
  <c r="AK101" i="1"/>
  <c r="AQ101" i="1"/>
  <c r="AR101" i="1"/>
  <c r="AI102" i="1"/>
  <c r="AK102" i="1"/>
  <c r="AQ102" i="1"/>
  <c r="AR102" i="1"/>
  <c r="AI103" i="1"/>
  <c r="AK103" i="1"/>
  <c r="AQ103" i="1"/>
  <c r="AR103" i="1"/>
  <c r="AI104" i="1"/>
  <c r="AK104" i="1"/>
  <c r="AQ104" i="1"/>
  <c r="AR104" i="1"/>
  <c r="AI105" i="1"/>
  <c r="AK105" i="1"/>
  <c r="AQ105" i="1"/>
  <c r="AR105" i="1"/>
  <c r="AI106" i="1"/>
  <c r="AK106" i="1"/>
  <c r="AQ106" i="1"/>
  <c r="AR106" i="1"/>
  <c r="AI107" i="1"/>
  <c r="AK107" i="1"/>
  <c r="AQ107" i="1"/>
  <c r="AR107" i="1"/>
  <c r="AI108" i="1"/>
  <c r="AK108" i="1"/>
  <c r="AQ108" i="1"/>
  <c r="AR108" i="1"/>
  <c r="AI109" i="1"/>
  <c r="AK109" i="1"/>
  <c r="AQ109" i="1"/>
  <c r="AR109" i="1"/>
  <c r="AI110" i="1"/>
  <c r="AK110" i="1"/>
  <c r="AQ110" i="1"/>
  <c r="AR110" i="1"/>
  <c r="AI111" i="1"/>
  <c r="AK111" i="1"/>
  <c r="AQ111" i="1"/>
  <c r="AR111" i="1"/>
  <c r="AI112" i="1"/>
  <c r="AK112" i="1"/>
  <c r="AQ112" i="1"/>
  <c r="AR112" i="1"/>
  <c r="AI113" i="1"/>
  <c r="AK113" i="1"/>
  <c r="AQ113" i="1"/>
  <c r="AR113" i="1"/>
  <c r="AI114" i="1"/>
  <c r="AK114" i="1"/>
  <c r="AQ114" i="1"/>
  <c r="AR114" i="1"/>
  <c r="AI115" i="1"/>
  <c r="AK115" i="1"/>
  <c r="AQ115" i="1"/>
  <c r="AR115" i="1"/>
  <c r="AI116" i="1"/>
  <c r="AK116" i="1"/>
  <c r="AQ116" i="1"/>
  <c r="AR116" i="1"/>
  <c r="AI117" i="1"/>
  <c r="AK117" i="1"/>
  <c r="AQ117" i="1"/>
  <c r="AR117" i="1"/>
  <c r="AI118" i="1"/>
  <c r="AK118" i="1"/>
  <c r="AQ118" i="1"/>
  <c r="AR118" i="1"/>
  <c r="AI119" i="1"/>
  <c r="AK119" i="1"/>
  <c r="AQ119" i="1"/>
  <c r="AR119" i="1"/>
  <c r="AI120" i="1"/>
  <c r="AK120" i="1"/>
  <c r="AQ120" i="1"/>
  <c r="AR120" i="1"/>
  <c r="AI121" i="1"/>
  <c r="AK121" i="1"/>
  <c r="AQ121" i="1"/>
  <c r="AR121" i="1"/>
  <c r="AI122" i="1"/>
  <c r="AK122" i="1"/>
  <c r="AQ122" i="1"/>
  <c r="AR122" i="1"/>
  <c r="AI123" i="1"/>
  <c r="AK123" i="1"/>
  <c r="AQ123" i="1"/>
  <c r="AR123" i="1"/>
  <c r="AI124" i="1"/>
  <c r="AK124" i="1"/>
  <c r="AQ124" i="1"/>
  <c r="AR124" i="1"/>
  <c r="AI125" i="1"/>
  <c r="AK125" i="1"/>
  <c r="AQ125" i="1"/>
  <c r="AR125" i="1"/>
  <c r="AI126" i="1"/>
  <c r="AK126" i="1"/>
  <c r="AQ126" i="1"/>
  <c r="AR126" i="1"/>
  <c r="AI127" i="1"/>
  <c r="AK127" i="1"/>
  <c r="AQ127" i="1"/>
  <c r="AR127" i="1"/>
  <c r="AI128" i="1"/>
  <c r="AK128" i="1"/>
  <c r="AQ128" i="1"/>
  <c r="AR128" i="1"/>
  <c r="AI129" i="1"/>
  <c r="AK129" i="1"/>
  <c r="AQ129" i="1"/>
  <c r="AR129" i="1"/>
  <c r="AI130" i="1"/>
  <c r="AK130" i="1"/>
  <c r="AQ130" i="1"/>
  <c r="AR130" i="1"/>
  <c r="AI131" i="1"/>
  <c r="AK131" i="1"/>
  <c r="AQ131" i="1"/>
  <c r="AR131" i="1"/>
  <c r="AI132" i="1"/>
  <c r="AK132" i="1"/>
  <c r="AQ132" i="1"/>
  <c r="AR132" i="1"/>
  <c r="AI133" i="1"/>
  <c r="AK133" i="1"/>
  <c r="AQ133" i="1"/>
  <c r="AR133" i="1"/>
  <c r="AI134" i="1"/>
  <c r="AK134" i="1"/>
  <c r="AQ134" i="1"/>
  <c r="AR134" i="1"/>
  <c r="AI135" i="1"/>
  <c r="AK135" i="1"/>
  <c r="AQ135" i="1"/>
  <c r="AR135" i="1"/>
  <c r="AI136" i="1"/>
  <c r="AK136" i="1"/>
  <c r="AQ136" i="1"/>
  <c r="AR136" i="1"/>
  <c r="AI137" i="1"/>
  <c r="AK137" i="1"/>
  <c r="AQ137" i="1"/>
  <c r="AR137" i="1"/>
  <c r="AI138" i="1"/>
  <c r="AK138" i="1"/>
  <c r="AQ138" i="1"/>
  <c r="AR138" i="1"/>
  <c r="AI139" i="1"/>
  <c r="AK139" i="1"/>
  <c r="AQ139" i="1"/>
  <c r="AR139" i="1"/>
  <c r="AI140" i="1"/>
  <c r="AK140" i="1"/>
  <c r="AQ140" i="1"/>
  <c r="AR140" i="1"/>
  <c r="AI141" i="1"/>
  <c r="AK141" i="1"/>
  <c r="AQ141" i="1"/>
  <c r="AR141" i="1"/>
  <c r="AI142" i="1"/>
  <c r="AK142" i="1"/>
  <c r="AQ142" i="1"/>
  <c r="AR142" i="1"/>
  <c r="AI143" i="1"/>
  <c r="AK143" i="1"/>
  <c r="AQ143" i="1"/>
  <c r="AR143" i="1"/>
  <c r="AI144" i="1"/>
  <c r="AK144" i="1"/>
  <c r="AQ144" i="1"/>
  <c r="AR144" i="1"/>
  <c r="AI145" i="1"/>
  <c r="AK145" i="1"/>
  <c r="AQ145" i="1"/>
  <c r="AR145" i="1"/>
  <c r="AI146" i="1"/>
  <c r="AK146" i="1"/>
  <c r="AQ146" i="1"/>
  <c r="AR146" i="1"/>
  <c r="AI147" i="1"/>
  <c r="AK147" i="1"/>
  <c r="AQ147" i="1"/>
  <c r="AR147" i="1"/>
  <c r="AI148" i="1"/>
  <c r="AK148" i="1"/>
  <c r="AQ148" i="1"/>
  <c r="AR148" i="1"/>
  <c r="AI149" i="1"/>
  <c r="AK149" i="1"/>
  <c r="AQ149" i="1"/>
  <c r="AR149" i="1"/>
  <c r="AI150" i="1"/>
  <c r="AK150" i="1"/>
  <c r="AQ150" i="1"/>
  <c r="AR150" i="1"/>
  <c r="AI151" i="1"/>
  <c r="AK151" i="1"/>
  <c r="AQ151" i="1"/>
  <c r="AR151" i="1"/>
  <c r="AI152" i="1"/>
  <c r="AK152" i="1"/>
  <c r="AQ152" i="1"/>
  <c r="AR152" i="1"/>
  <c r="AI153" i="1"/>
  <c r="AK153" i="1"/>
  <c r="AQ153" i="1"/>
  <c r="AR153" i="1"/>
  <c r="AI154" i="1"/>
  <c r="AK154" i="1"/>
  <c r="AQ154" i="1"/>
  <c r="AR154" i="1"/>
  <c r="AI155" i="1"/>
  <c r="AK155" i="1"/>
  <c r="AQ155" i="1"/>
  <c r="AR155" i="1"/>
  <c r="AI156" i="1"/>
  <c r="AK156" i="1"/>
  <c r="AQ156" i="1"/>
  <c r="AR156" i="1"/>
  <c r="AI157" i="1"/>
  <c r="AK157" i="1"/>
  <c r="AQ157" i="1"/>
  <c r="AR157" i="1"/>
  <c r="AI158" i="1"/>
  <c r="AK158" i="1"/>
  <c r="AQ158" i="1"/>
  <c r="AR158" i="1"/>
  <c r="AI161" i="1"/>
  <c r="AL161" i="1"/>
  <c r="AM161" i="1"/>
  <c r="AN161" i="1"/>
  <c r="O158" i="1"/>
  <c r="M158" i="1"/>
  <c r="K158" i="1"/>
  <c r="J158" i="1"/>
  <c r="I158" i="1"/>
  <c r="H158" i="1"/>
  <c r="F158" i="1"/>
  <c r="E158" i="1"/>
  <c r="D158" i="1"/>
  <c r="AL158" i="1" s="1"/>
  <c r="B158" i="1"/>
  <c r="A158" i="1"/>
  <c r="O157" i="1"/>
  <c r="M157" i="1"/>
  <c r="K157" i="1"/>
  <c r="J157" i="1"/>
  <c r="I157" i="1"/>
  <c r="H157" i="1"/>
  <c r="G157" i="1"/>
  <c r="F157" i="1"/>
  <c r="E157" i="1"/>
  <c r="D157" i="1"/>
  <c r="AL157" i="1" s="1"/>
  <c r="B157" i="1"/>
  <c r="A157" i="1"/>
  <c r="O156" i="1"/>
  <c r="M156" i="1"/>
  <c r="K156" i="1"/>
  <c r="J156" i="1"/>
  <c r="I156" i="1"/>
  <c r="H156" i="1"/>
  <c r="G156" i="1"/>
  <c r="F156" i="1"/>
  <c r="E156" i="1"/>
  <c r="D156" i="1"/>
  <c r="AL156" i="1" s="1"/>
  <c r="B156" i="1"/>
  <c r="A156" i="1"/>
  <c r="O155" i="1"/>
  <c r="M155" i="1"/>
  <c r="K155" i="1"/>
  <c r="J155" i="1"/>
  <c r="I155" i="1"/>
  <c r="H155" i="1"/>
  <c r="G155" i="1"/>
  <c r="F155" i="1"/>
  <c r="E155" i="1"/>
  <c r="D155" i="1"/>
  <c r="AL155" i="1" s="1"/>
  <c r="B155" i="1"/>
  <c r="A155" i="1"/>
  <c r="O154" i="1"/>
  <c r="M154" i="1"/>
  <c r="K154" i="1"/>
  <c r="J154" i="1"/>
  <c r="I154" i="1"/>
  <c r="H154" i="1"/>
  <c r="G154" i="1"/>
  <c r="F154" i="1"/>
  <c r="E154" i="1"/>
  <c r="D154" i="1"/>
  <c r="AL154" i="1" s="1"/>
  <c r="B154" i="1"/>
  <c r="A154" i="1"/>
  <c r="O153" i="1"/>
  <c r="M153" i="1"/>
  <c r="K153" i="1"/>
  <c r="J153" i="1"/>
  <c r="I153" i="1"/>
  <c r="H153" i="1"/>
  <c r="G153" i="1"/>
  <c r="F153" i="1"/>
  <c r="E153" i="1"/>
  <c r="D153" i="1"/>
  <c r="AL153" i="1" s="1"/>
  <c r="B153" i="1"/>
  <c r="A153" i="1"/>
  <c r="O152" i="1"/>
  <c r="M152" i="1"/>
  <c r="K152" i="1"/>
  <c r="J152" i="1"/>
  <c r="I152" i="1"/>
  <c r="H152" i="1"/>
  <c r="G152" i="1"/>
  <c r="F152" i="1"/>
  <c r="E152" i="1"/>
  <c r="D152" i="1"/>
  <c r="AL152" i="1" s="1"/>
  <c r="B152" i="1"/>
  <c r="A152" i="1"/>
  <c r="O151" i="1"/>
  <c r="M151" i="1"/>
  <c r="K151" i="1"/>
  <c r="J151" i="1"/>
  <c r="I151" i="1"/>
  <c r="H151" i="1"/>
  <c r="G151" i="1"/>
  <c r="F151" i="1"/>
  <c r="E151" i="1"/>
  <c r="D151" i="1"/>
  <c r="AL151" i="1" s="1"/>
  <c r="B151" i="1"/>
  <c r="A151" i="1"/>
  <c r="O150" i="1"/>
  <c r="M150" i="1"/>
  <c r="K150" i="1"/>
  <c r="J150" i="1"/>
  <c r="I150" i="1"/>
  <c r="H150" i="1"/>
  <c r="G150" i="1"/>
  <c r="F150" i="1"/>
  <c r="E150" i="1"/>
  <c r="D150" i="1"/>
  <c r="AL150" i="1" s="1"/>
  <c r="B150" i="1"/>
  <c r="A150" i="1"/>
  <c r="O149" i="1"/>
  <c r="M149" i="1"/>
  <c r="K149" i="1"/>
  <c r="J149" i="1"/>
  <c r="I149" i="1"/>
  <c r="H149" i="1"/>
  <c r="G149" i="1"/>
  <c r="F149" i="1"/>
  <c r="E149" i="1"/>
  <c r="D149" i="1"/>
  <c r="AL149" i="1" s="1"/>
  <c r="B149" i="1"/>
  <c r="A149" i="1"/>
  <c r="O148" i="1"/>
  <c r="M148" i="1"/>
  <c r="K148" i="1"/>
  <c r="J148" i="1"/>
  <c r="I148" i="1"/>
  <c r="H148" i="1"/>
  <c r="G148" i="1"/>
  <c r="F148" i="1"/>
  <c r="E148" i="1"/>
  <c r="D148" i="1"/>
  <c r="AL148" i="1" s="1"/>
  <c r="B148" i="1"/>
  <c r="A148" i="1"/>
  <c r="O147" i="1"/>
  <c r="M147" i="1"/>
  <c r="K147" i="1"/>
  <c r="J147" i="1"/>
  <c r="I147" i="1"/>
  <c r="H147" i="1"/>
  <c r="G147" i="1"/>
  <c r="F147" i="1"/>
  <c r="E147" i="1"/>
  <c r="D147" i="1"/>
  <c r="AL147" i="1" s="1"/>
  <c r="B147" i="1"/>
  <c r="A147" i="1"/>
  <c r="O146" i="1"/>
  <c r="M146" i="1"/>
  <c r="K146" i="1"/>
  <c r="J146" i="1"/>
  <c r="I146" i="1"/>
  <c r="H146" i="1"/>
  <c r="G146" i="1"/>
  <c r="F146" i="1"/>
  <c r="E146" i="1"/>
  <c r="D146" i="1"/>
  <c r="AL146" i="1" s="1"/>
  <c r="B146" i="1"/>
  <c r="A146" i="1"/>
  <c r="O145" i="1"/>
  <c r="M145" i="1"/>
  <c r="K145" i="1"/>
  <c r="J145" i="1"/>
  <c r="I145" i="1"/>
  <c r="H145" i="1"/>
  <c r="G145" i="1"/>
  <c r="F145" i="1"/>
  <c r="E145" i="1"/>
  <c r="D145" i="1"/>
  <c r="AL145" i="1" s="1"/>
  <c r="B145" i="1"/>
  <c r="A145" i="1"/>
  <c r="O144" i="1"/>
  <c r="M144" i="1"/>
  <c r="K144" i="1"/>
  <c r="J144" i="1"/>
  <c r="I144" i="1"/>
  <c r="H144" i="1"/>
  <c r="G144" i="1"/>
  <c r="F144" i="1"/>
  <c r="E144" i="1"/>
  <c r="D144" i="1"/>
  <c r="AL144" i="1" s="1"/>
  <c r="B144" i="1"/>
  <c r="A144" i="1"/>
  <c r="O143" i="1"/>
  <c r="M143" i="1"/>
  <c r="K143" i="1"/>
  <c r="J143" i="1"/>
  <c r="I143" i="1"/>
  <c r="H143" i="1"/>
  <c r="G143" i="1"/>
  <c r="F143" i="1"/>
  <c r="E143" i="1"/>
  <c r="D143" i="1"/>
  <c r="AL143" i="1" s="1"/>
  <c r="B143" i="1"/>
  <c r="A143" i="1"/>
  <c r="Q142" i="1"/>
  <c r="AJ142" i="1" s="1"/>
  <c r="O142" i="1"/>
  <c r="M142" i="1"/>
  <c r="K142" i="1"/>
  <c r="J142" i="1"/>
  <c r="I142" i="1"/>
  <c r="H142" i="1"/>
  <c r="G142" i="1"/>
  <c r="F142" i="1"/>
  <c r="E142" i="1"/>
  <c r="D142" i="1"/>
  <c r="AL142" i="1" s="1"/>
  <c r="B142" i="1"/>
  <c r="A142" i="1"/>
  <c r="O141" i="1"/>
  <c r="M141" i="1"/>
  <c r="K141" i="1"/>
  <c r="J141" i="1"/>
  <c r="I141" i="1"/>
  <c r="H141" i="1"/>
  <c r="G141" i="1"/>
  <c r="F141" i="1"/>
  <c r="E141" i="1"/>
  <c r="D141" i="1"/>
  <c r="AL141" i="1" s="1"/>
  <c r="B141" i="1"/>
  <c r="A141" i="1"/>
  <c r="O140" i="1"/>
  <c r="M140" i="1"/>
  <c r="K140" i="1"/>
  <c r="J140" i="1"/>
  <c r="I140" i="1"/>
  <c r="H140" i="1"/>
  <c r="G140" i="1"/>
  <c r="F140" i="1"/>
  <c r="E140" i="1"/>
  <c r="D140" i="1"/>
  <c r="AL140" i="1" s="1"/>
  <c r="B140" i="1"/>
  <c r="A140" i="1"/>
  <c r="O139" i="1"/>
  <c r="M139" i="1"/>
  <c r="K139" i="1"/>
  <c r="J139" i="1"/>
  <c r="I139" i="1"/>
  <c r="H139" i="1"/>
  <c r="G139" i="1"/>
  <c r="F139" i="1"/>
  <c r="E139" i="1"/>
  <c r="D139" i="1"/>
  <c r="AL139" i="1" s="1"/>
  <c r="B139" i="1"/>
  <c r="A139" i="1"/>
  <c r="O138" i="1"/>
  <c r="M138" i="1"/>
  <c r="K138" i="1"/>
  <c r="J138" i="1"/>
  <c r="I138" i="1"/>
  <c r="H138" i="1"/>
  <c r="G138" i="1"/>
  <c r="F138" i="1"/>
  <c r="E138" i="1"/>
  <c r="D138" i="1"/>
  <c r="AL138" i="1" s="1"/>
  <c r="B138" i="1"/>
  <c r="A138" i="1"/>
  <c r="O137" i="1"/>
  <c r="M137" i="1"/>
  <c r="K137" i="1"/>
  <c r="J137" i="1"/>
  <c r="I137" i="1"/>
  <c r="H137" i="1"/>
  <c r="G137" i="1"/>
  <c r="F137" i="1"/>
  <c r="E137" i="1"/>
  <c r="D137" i="1"/>
  <c r="AL137" i="1" s="1"/>
  <c r="B137" i="1"/>
  <c r="A137" i="1"/>
  <c r="O136" i="1"/>
  <c r="M136" i="1"/>
  <c r="K136" i="1"/>
  <c r="J136" i="1"/>
  <c r="I136" i="1"/>
  <c r="H136" i="1"/>
  <c r="G136" i="1"/>
  <c r="F136" i="1"/>
  <c r="E136" i="1"/>
  <c r="D136" i="1"/>
  <c r="AL136" i="1" s="1"/>
  <c r="B136" i="1"/>
  <c r="A136" i="1"/>
  <c r="O135" i="1"/>
  <c r="M135" i="1"/>
  <c r="K135" i="1"/>
  <c r="J135" i="1"/>
  <c r="I135" i="1"/>
  <c r="H135" i="1"/>
  <c r="G135" i="1"/>
  <c r="F135" i="1"/>
  <c r="E135" i="1"/>
  <c r="D135" i="1"/>
  <c r="AL135" i="1" s="1"/>
  <c r="B135" i="1"/>
  <c r="A135" i="1"/>
  <c r="O134" i="1"/>
  <c r="M134" i="1"/>
  <c r="K134" i="1"/>
  <c r="J134" i="1"/>
  <c r="I134" i="1"/>
  <c r="H134" i="1"/>
  <c r="G134" i="1"/>
  <c r="F134" i="1"/>
  <c r="E134" i="1"/>
  <c r="D134" i="1"/>
  <c r="AL134" i="1" s="1"/>
  <c r="B134" i="1"/>
  <c r="A134" i="1"/>
  <c r="O133" i="1"/>
  <c r="M133" i="1"/>
  <c r="K133" i="1"/>
  <c r="J133" i="1"/>
  <c r="I133" i="1"/>
  <c r="H133" i="1"/>
  <c r="G133" i="1"/>
  <c r="F133" i="1"/>
  <c r="E133" i="1"/>
  <c r="D133" i="1"/>
  <c r="AL133" i="1" s="1"/>
  <c r="B133" i="1"/>
  <c r="A133" i="1"/>
  <c r="O132" i="1"/>
  <c r="M132" i="1"/>
  <c r="K132" i="1"/>
  <c r="J132" i="1"/>
  <c r="I132" i="1"/>
  <c r="H132" i="1"/>
  <c r="G132" i="1"/>
  <c r="F132" i="1"/>
  <c r="E132" i="1"/>
  <c r="D132" i="1"/>
  <c r="AL132" i="1" s="1"/>
  <c r="B132" i="1"/>
  <c r="A132" i="1"/>
  <c r="O131" i="1"/>
  <c r="M131" i="1"/>
  <c r="K131" i="1"/>
  <c r="J131" i="1"/>
  <c r="I131" i="1"/>
  <c r="H131" i="1"/>
  <c r="G131" i="1"/>
  <c r="F131" i="1"/>
  <c r="E131" i="1"/>
  <c r="D131" i="1"/>
  <c r="AL131" i="1" s="1"/>
  <c r="B131" i="1"/>
  <c r="A131" i="1"/>
  <c r="O130" i="1"/>
  <c r="M130" i="1"/>
  <c r="K130" i="1"/>
  <c r="J130" i="1"/>
  <c r="I130" i="1"/>
  <c r="H130" i="1"/>
  <c r="G130" i="1"/>
  <c r="F130" i="1"/>
  <c r="E130" i="1"/>
  <c r="D130" i="1"/>
  <c r="AL130" i="1" s="1"/>
  <c r="B130" i="1"/>
  <c r="A130" i="1"/>
  <c r="O129" i="1"/>
  <c r="M129" i="1"/>
  <c r="K129" i="1"/>
  <c r="J129" i="1"/>
  <c r="I129" i="1"/>
  <c r="H129" i="1"/>
  <c r="G129" i="1"/>
  <c r="F129" i="1"/>
  <c r="E129" i="1"/>
  <c r="D129" i="1"/>
  <c r="AL129" i="1" s="1"/>
  <c r="B129" i="1"/>
  <c r="A129" i="1"/>
  <c r="Q128" i="1"/>
  <c r="AJ128" i="1" s="1"/>
  <c r="O128" i="1"/>
  <c r="M128" i="1"/>
  <c r="K128" i="1"/>
  <c r="J128" i="1"/>
  <c r="I128" i="1"/>
  <c r="H128" i="1"/>
  <c r="G128" i="1"/>
  <c r="F128" i="1"/>
  <c r="E128" i="1"/>
  <c r="D128" i="1"/>
  <c r="AL128" i="1" s="1"/>
  <c r="B128" i="1"/>
  <c r="A128" i="1"/>
  <c r="O127" i="1"/>
  <c r="M127" i="1"/>
  <c r="K127" i="1"/>
  <c r="J127" i="1"/>
  <c r="I127" i="1"/>
  <c r="H127" i="1"/>
  <c r="G127" i="1"/>
  <c r="F127" i="1"/>
  <c r="E127" i="1"/>
  <c r="D127" i="1"/>
  <c r="AL127" i="1" s="1"/>
  <c r="B127" i="1"/>
  <c r="A127" i="1"/>
  <c r="O126" i="1"/>
  <c r="M126" i="1"/>
  <c r="K126" i="1"/>
  <c r="J126" i="1"/>
  <c r="I126" i="1"/>
  <c r="H126" i="1"/>
  <c r="G126" i="1"/>
  <c r="F126" i="1"/>
  <c r="E126" i="1"/>
  <c r="D126" i="1"/>
  <c r="AL126" i="1" s="1"/>
  <c r="B126" i="1"/>
  <c r="A126" i="1"/>
  <c r="O125" i="1"/>
  <c r="M125" i="1"/>
  <c r="K125" i="1"/>
  <c r="J125" i="1"/>
  <c r="I125" i="1"/>
  <c r="H125" i="1"/>
  <c r="G125" i="1"/>
  <c r="F125" i="1"/>
  <c r="E125" i="1"/>
  <c r="D125" i="1"/>
  <c r="AL125" i="1" s="1"/>
  <c r="B125" i="1"/>
  <c r="A125" i="1"/>
  <c r="O124" i="1"/>
  <c r="M124" i="1"/>
  <c r="K124" i="1"/>
  <c r="J124" i="1"/>
  <c r="I124" i="1"/>
  <c r="H124" i="1"/>
  <c r="G124" i="1"/>
  <c r="F124" i="1"/>
  <c r="E124" i="1"/>
  <c r="D124" i="1"/>
  <c r="AL124" i="1" s="1"/>
  <c r="B124" i="1"/>
  <c r="A124" i="1"/>
  <c r="O123" i="1"/>
  <c r="M123" i="1"/>
  <c r="K123" i="1"/>
  <c r="J123" i="1"/>
  <c r="I123" i="1"/>
  <c r="H123" i="1"/>
  <c r="G123" i="1"/>
  <c r="F123" i="1"/>
  <c r="E123" i="1"/>
  <c r="D123" i="1"/>
  <c r="AL123" i="1" s="1"/>
  <c r="B123" i="1"/>
  <c r="A123" i="1"/>
  <c r="O122" i="1"/>
  <c r="M122" i="1"/>
  <c r="K122" i="1"/>
  <c r="J122" i="1"/>
  <c r="I122" i="1"/>
  <c r="H122" i="1"/>
  <c r="G122" i="1"/>
  <c r="F122" i="1"/>
  <c r="E122" i="1"/>
  <c r="D122" i="1"/>
  <c r="AL122" i="1" s="1"/>
  <c r="B122" i="1"/>
  <c r="A122" i="1"/>
  <c r="O121" i="1"/>
  <c r="M121" i="1"/>
  <c r="K121" i="1"/>
  <c r="J121" i="1"/>
  <c r="I121" i="1"/>
  <c r="H121" i="1"/>
  <c r="G121" i="1"/>
  <c r="F121" i="1"/>
  <c r="E121" i="1"/>
  <c r="D121" i="1"/>
  <c r="AL121" i="1" s="1"/>
  <c r="B121" i="1"/>
  <c r="A121" i="1"/>
  <c r="O120" i="1"/>
  <c r="M120" i="1"/>
  <c r="K120" i="1"/>
  <c r="J120" i="1"/>
  <c r="I120" i="1"/>
  <c r="H120" i="1"/>
  <c r="G120" i="1"/>
  <c r="F120" i="1"/>
  <c r="E120" i="1"/>
  <c r="D120" i="1"/>
  <c r="AL120" i="1" s="1"/>
  <c r="B120" i="1"/>
  <c r="A120" i="1"/>
  <c r="O119" i="1"/>
  <c r="M119" i="1"/>
  <c r="K119" i="1"/>
  <c r="J119" i="1"/>
  <c r="I119" i="1"/>
  <c r="H119" i="1"/>
  <c r="G119" i="1"/>
  <c r="F119" i="1"/>
  <c r="E119" i="1"/>
  <c r="D119" i="1"/>
  <c r="AL119" i="1" s="1"/>
  <c r="B119" i="1"/>
  <c r="A119" i="1"/>
  <c r="O118" i="1"/>
  <c r="M118" i="1"/>
  <c r="K118" i="1"/>
  <c r="J118" i="1"/>
  <c r="I118" i="1"/>
  <c r="H118" i="1"/>
  <c r="G118" i="1"/>
  <c r="F118" i="1"/>
  <c r="E118" i="1"/>
  <c r="D118" i="1"/>
  <c r="AL118" i="1" s="1"/>
  <c r="B118" i="1"/>
  <c r="A118" i="1"/>
  <c r="Q117" i="1"/>
  <c r="AJ117" i="1" s="1"/>
  <c r="O117" i="1"/>
  <c r="M117" i="1"/>
  <c r="K117" i="1"/>
  <c r="J117" i="1"/>
  <c r="I117" i="1"/>
  <c r="H117" i="1"/>
  <c r="G117" i="1"/>
  <c r="F117" i="1"/>
  <c r="E117" i="1"/>
  <c r="D117" i="1"/>
  <c r="AL117" i="1" s="1"/>
  <c r="B117" i="1"/>
  <c r="A117" i="1"/>
  <c r="O116" i="1"/>
  <c r="M116" i="1"/>
  <c r="K116" i="1"/>
  <c r="J116" i="1"/>
  <c r="I116" i="1"/>
  <c r="H116" i="1"/>
  <c r="G116" i="1"/>
  <c r="F116" i="1"/>
  <c r="E116" i="1"/>
  <c r="D116" i="1"/>
  <c r="AL116" i="1" s="1"/>
  <c r="B116" i="1"/>
  <c r="A116" i="1"/>
  <c r="O115" i="1"/>
  <c r="M115" i="1"/>
  <c r="K115" i="1"/>
  <c r="J115" i="1"/>
  <c r="I115" i="1"/>
  <c r="H115" i="1"/>
  <c r="G115" i="1"/>
  <c r="F115" i="1"/>
  <c r="E115" i="1"/>
  <c r="D115" i="1"/>
  <c r="AL115" i="1" s="1"/>
  <c r="B115" i="1"/>
  <c r="A115" i="1"/>
  <c r="O114" i="1"/>
  <c r="M114" i="1"/>
  <c r="K114" i="1"/>
  <c r="J114" i="1"/>
  <c r="I114" i="1"/>
  <c r="H114" i="1"/>
  <c r="G114" i="1"/>
  <c r="F114" i="1"/>
  <c r="E114" i="1"/>
  <c r="D114" i="1"/>
  <c r="AL114" i="1" s="1"/>
  <c r="B114" i="1"/>
  <c r="A114" i="1"/>
  <c r="O113" i="1"/>
  <c r="M113" i="1"/>
  <c r="K113" i="1"/>
  <c r="J113" i="1"/>
  <c r="I113" i="1"/>
  <c r="H113" i="1"/>
  <c r="G113" i="1"/>
  <c r="F113" i="1"/>
  <c r="E113" i="1"/>
  <c r="D113" i="1"/>
  <c r="AL113" i="1" s="1"/>
  <c r="B113" i="1"/>
  <c r="A113" i="1"/>
  <c r="O112" i="1"/>
  <c r="M112" i="1"/>
  <c r="K112" i="1"/>
  <c r="J112" i="1"/>
  <c r="I112" i="1"/>
  <c r="H112" i="1"/>
  <c r="G112" i="1"/>
  <c r="F112" i="1"/>
  <c r="E112" i="1"/>
  <c r="D112" i="1"/>
  <c r="AL112" i="1" s="1"/>
  <c r="B112" i="1"/>
  <c r="A112" i="1"/>
  <c r="O111" i="1"/>
  <c r="M111" i="1"/>
  <c r="K111" i="1"/>
  <c r="J111" i="1"/>
  <c r="I111" i="1"/>
  <c r="H111" i="1"/>
  <c r="G111" i="1"/>
  <c r="F111" i="1"/>
  <c r="E111" i="1"/>
  <c r="D111" i="1"/>
  <c r="AL111" i="1" s="1"/>
  <c r="B111" i="1"/>
  <c r="A111" i="1"/>
  <c r="O110" i="1"/>
  <c r="M110" i="1"/>
  <c r="K110" i="1"/>
  <c r="J110" i="1"/>
  <c r="I110" i="1"/>
  <c r="H110" i="1"/>
  <c r="G110" i="1"/>
  <c r="F110" i="1"/>
  <c r="E110" i="1"/>
  <c r="D110" i="1"/>
  <c r="AL110" i="1" s="1"/>
  <c r="B110" i="1"/>
  <c r="A110" i="1"/>
  <c r="O109" i="1"/>
  <c r="M109" i="1"/>
  <c r="K109" i="1"/>
  <c r="J109" i="1"/>
  <c r="I109" i="1"/>
  <c r="H109" i="1"/>
  <c r="G109" i="1"/>
  <c r="F109" i="1"/>
  <c r="E109" i="1"/>
  <c r="D109" i="1"/>
  <c r="AL109" i="1" s="1"/>
  <c r="B109" i="1"/>
  <c r="A109" i="1"/>
  <c r="O108" i="1"/>
  <c r="M108" i="1"/>
  <c r="K108" i="1"/>
  <c r="J108" i="1"/>
  <c r="I108" i="1"/>
  <c r="H108" i="1"/>
  <c r="G108" i="1"/>
  <c r="F108" i="1"/>
  <c r="E108" i="1"/>
  <c r="D108" i="1"/>
  <c r="AL108" i="1" s="1"/>
  <c r="B108" i="1"/>
  <c r="A108" i="1"/>
  <c r="O107" i="1"/>
  <c r="M107" i="1"/>
  <c r="K107" i="1"/>
  <c r="J107" i="1"/>
  <c r="I107" i="1"/>
  <c r="H107" i="1"/>
  <c r="G107" i="1"/>
  <c r="F107" i="1"/>
  <c r="E107" i="1"/>
  <c r="D107" i="1"/>
  <c r="AL107" i="1" s="1"/>
  <c r="B107" i="1"/>
  <c r="A107" i="1"/>
  <c r="O106" i="1"/>
  <c r="M106" i="1"/>
  <c r="K106" i="1"/>
  <c r="J106" i="1"/>
  <c r="I106" i="1"/>
  <c r="H106" i="1"/>
  <c r="G106" i="1"/>
  <c r="F106" i="1"/>
  <c r="E106" i="1"/>
  <c r="D106" i="1"/>
  <c r="AL106" i="1" s="1"/>
  <c r="B106" i="1"/>
  <c r="A106" i="1"/>
  <c r="O105" i="1"/>
  <c r="M105" i="1"/>
  <c r="K105" i="1"/>
  <c r="J105" i="1"/>
  <c r="I105" i="1"/>
  <c r="H105" i="1"/>
  <c r="G105" i="1"/>
  <c r="F105" i="1"/>
  <c r="E105" i="1"/>
  <c r="D105" i="1"/>
  <c r="AL105" i="1" s="1"/>
  <c r="B105" i="1"/>
  <c r="A105" i="1"/>
  <c r="Q104" i="1"/>
  <c r="AJ104" i="1" s="1"/>
  <c r="O104" i="1"/>
  <c r="M104" i="1"/>
  <c r="K104" i="1"/>
  <c r="J104" i="1"/>
  <c r="I104" i="1"/>
  <c r="H104" i="1"/>
  <c r="G104" i="1"/>
  <c r="F104" i="1"/>
  <c r="E104" i="1"/>
  <c r="D104" i="1"/>
  <c r="AL104" i="1" s="1"/>
  <c r="B104" i="1"/>
  <c r="A104" i="1"/>
  <c r="O103" i="1"/>
  <c r="M103" i="1"/>
  <c r="K103" i="1"/>
  <c r="J103" i="1"/>
  <c r="I103" i="1"/>
  <c r="H103" i="1"/>
  <c r="G103" i="1"/>
  <c r="F103" i="1"/>
  <c r="E103" i="1"/>
  <c r="D103" i="1"/>
  <c r="AL103" i="1" s="1"/>
  <c r="B103" i="1"/>
  <c r="A103" i="1"/>
  <c r="O102" i="1"/>
  <c r="M102" i="1"/>
  <c r="K102" i="1"/>
  <c r="J102" i="1"/>
  <c r="I102" i="1"/>
  <c r="H102" i="1"/>
  <c r="G102" i="1"/>
  <c r="F102" i="1"/>
  <c r="E102" i="1"/>
  <c r="D102" i="1"/>
  <c r="AL102" i="1" s="1"/>
  <c r="B102" i="1"/>
  <c r="A102" i="1"/>
  <c r="O101" i="1"/>
  <c r="M101" i="1"/>
  <c r="K101" i="1"/>
  <c r="J101" i="1"/>
  <c r="I101" i="1"/>
  <c r="H101" i="1"/>
  <c r="G101" i="1"/>
  <c r="F101" i="1"/>
  <c r="E101" i="1"/>
  <c r="D101" i="1"/>
  <c r="AL101" i="1" s="1"/>
  <c r="B101" i="1"/>
  <c r="A101" i="1"/>
  <c r="O100" i="1"/>
  <c r="M100" i="1"/>
  <c r="K100" i="1"/>
  <c r="J100" i="1"/>
  <c r="I100" i="1"/>
  <c r="H100" i="1"/>
  <c r="G100" i="1"/>
  <c r="F100" i="1"/>
  <c r="E100" i="1"/>
  <c r="D100" i="1"/>
  <c r="AL100" i="1" s="1"/>
  <c r="B100" i="1"/>
  <c r="A100" i="1"/>
  <c r="O99" i="1"/>
  <c r="M99" i="1"/>
  <c r="K99" i="1"/>
  <c r="J99" i="1"/>
  <c r="I99" i="1"/>
  <c r="H99" i="1"/>
  <c r="G99" i="1"/>
  <c r="F99" i="1"/>
  <c r="E99" i="1"/>
  <c r="D99" i="1"/>
  <c r="AL99" i="1" s="1"/>
  <c r="B99" i="1"/>
  <c r="A99" i="1"/>
  <c r="O98" i="1"/>
  <c r="M98" i="1"/>
  <c r="K98" i="1"/>
  <c r="J98" i="1"/>
  <c r="I98" i="1"/>
  <c r="H98" i="1"/>
  <c r="G98" i="1"/>
  <c r="F98" i="1"/>
  <c r="E98" i="1"/>
  <c r="D98" i="1"/>
  <c r="AL98" i="1" s="1"/>
  <c r="B98" i="1"/>
  <c r="A98" i="1"/>
  <c r="O97" i="1"/>
  <c r="M97" i="1"/>
  <c r="K97" i="1"/>
  <c r="J97" i="1"/>
  <c r="I97" i="1"/>
  <c r="H97" i="1"/>
  <c r="G97" i="1"/>
  <c r="F97" i="1"/>
  <c r="E97" i="1"/>
  <c r="D97" i="1"/>
  <c r="AL97" i="1" s="1"/>
  <c r="B97" i="1"/>
  <c r="A97" i="1"/>
  <c r="O96" i="1"/>
  <c r="M96" i="1"/>
  <c r="K96" i="1"/>
  <c r="J96" i="1"/>
  <c r="I96" i="1"/>
  <c r="H96" i="1"/>
  <c r="G96" i="1"/>
  <c r="F96" i="1"/>
  <c r="E96" i="1"/>
  <c r="D96" i="1"/>
  <c r="AL96" i="1" s="1"/>
  <c r="B96" i="1"/>
  <c r="A96" i="1"/>
  <c r="O95" i="1"/>
  <c r="M95" i="1"/>
  <c r="K95" i="1"/>
  <c r="J95" i="1"/>
  <c r="I95" i="1"/>
  <c r="H95" i="1"/>
  <c r="G95" i="1"/>
  <c r="F95" i="1"/>
  <c r="E95" i="1"/>
  <c r="D95" i="1"/>
  <c r="B95" i="1"/>
  <c r="A95" i="1"/>
  <c r="O94" i="1"/>
  <c r="M94" i="1"/>
  <c r="K94" i="1"/>
  <c r="J94" i="1"/>
  <c r="I94" i="1"/>
  <c r="H94" i="1"/>
  <c r="G94" i="1"/>
  <c r="F94" i="1"/>
  <c r="E94" i="1"/>
  <c r="D94" i="1"/>
  <c r="B94" i="1"/>
  <c r="A94" i="1"/>
  <c r="O93" i="1"/>
  <c r="M93" i="1"/>
  <c r="K93" i="1"/>
  <c r="J93" i="1"/>
  <c r="I93" i="1"/>
  <c r="H93" i="1"/>
  <c r="G93" i="1"/>
  <c r="F93" i="1"/>
  <c r="E93" i="1"/>
  <c r="D93" i="1"/>
  <c r="B93" i="1"/>
  <c r="A93" i="1"/>
  <c r="O92" i="1"/>
  <c r="M92" i="1"/>
  <c r="K92" i="1"/>
  <c r="J92" i="1"/>
  <c r="I92" i="1"/>
  <c r="H92" i="1"/>
  <c r="G92" i="1"/>
  <c r="F92" i="1"/>
  <c r="E92" i="1"/>
  <c r="D92" i="1"/>
  <c r="B92" i="1"/>
  <c r="A92" i="1"/>
  <c r="O91" i="1"/>
  <c r="M91" i="1"/>
  <c r="K91" i="1"/>
  <c r="J91" i="1"/>
  <c r="I91" i="1"/>
  <c r="H91" i="1"/>
  <c r="G91" i="1"/>
  <c r="F91" i="1"/>
  <c r="E91" i="1"/>
  <c r="D91" i="1"/>
  <c r="B91" i="1"/>
  <c r="A91" i="1"/>
  <c r="O90" i="1"/>
  <c r="M90" i="1"/>
  <c r="K90" i="1"/>
  <c r="J90" i="1"/>
  <c r="I90" i="1"/>
  <c r="H90" i="1"/>
  <c r="G90" i="1"/>
  <c r="F90" i="1"/>
  <c r="E90" i="1"/>
  <c r="D90" i="1"/>
  <c r="B90" i="1"/>
  <c r="A90" i="1"/>
  <c r="O89" i="1"/>
  <c r="M89" i="1"/>
  <c r="K89" i="1"/>
  <c r="J89" i="1"/>
  <c r="I89" i="1"/>
  <c r="H89" i="1"/>
  <c r="G89" i="1"/>
  <c r="F89" i="1"/>
  <c r="E89" i="1"/>
  <c r="D89" i="1"/>
  <c r="B89" i="1"/>
  <c r="A89" i="1"/>
  <c r="O88" i="1"/>
  <c r="M88" i="1"/>
  <c r="K88" i="1"/>
  <c r="J88" i="1"/>
  <c r="I88" i="1"/>
  <c r="H88" i="1"/>
  <c r="G88" i="1"/>
  <c r="F88" i="1"/>
  <c r="E88" i="1"/>
  <c r="D88" i="1"/>
  <c r="B88" i="1"/>
  <c r="A88" i="1"/>
  <c r="O87" i="1"/>
  <c r="M87" i="1"/>
  <c r="K87" i="1"/>
  <c r="J87" i="1"/>
  <c r="I87" i="1"/>
  <c r="H87" i="1"/>
  <c r="G87" i="1"/>
  <c r="F87" i="1"/>
  <c r="E87" i="1"/>
  <c r="D87" i="1"/>
  <c r="B87" i="1"/>
  <c r="A87" i="1"/>
  <c r="O86" i="1"/>
  <c r="M86" i="1"/>
  <c r="K86" i="1"/>
  <c r="J86" i="1"/>
  <c r="I86" i="1"/>
  <c r="H86" i="1"/>
  <c r="G86" i="1"/>
  <c r="F86" i="1"/>
  <c r="E86" i="1"/>
  <c r="D86" i="1"/>
  <c r="B86" i="1"/>
  <c r="A86" i="1"/>
  <c r="O85" i="1"/>
  <c r="M85" i="1"/>
  <c r="K85" i="1"/>
  <c r="J85" i="1"/>
  <c r="I85" i="1"/>
  <c r="H85" i="1"/>
  <c r="G85" i="1"/>
  <c r="F85" i="1"/>
  <c r="E85" i="1"/>
  <c r="D85" i="1"/>
  <c r="B85" i="1"/>
  <c r="A85" i="1"/>
  <c r="O84" i="1"/>
  <c r="M84" i="1"/>
  <c r="K84" i="1"/>
  <c r="J84" i="1"/>
  <c r="I84" i="1"/>
  <c r="H84" i="1"/>
  <c r="G84" i="1"/>
  <c r="F84" i="1"/>
  <c r="E84" i="1"/>
  <c r="D84" i="1"/>
  <c r="B84" i="1"/>
  <c r="A84" i="1"/>
  <c r="O83" i="1"/>
  <c r="M83" i="1"/>
  <c r="K83" i="1"/>
  <c r="J83" i="1"/>
  <c r="I83" i="1"/>
  <c r="H83" i="1"/>
  <c r="G83" i="1"/>
  <c r="F83" i="1"/>
  <c r="E83" i="1"/>
  <c r="D83" i="1"/>
  <c r="B83" i="1"/>
  <c r="A83" i="1"/>
  <c r="O82" i="1"/>
  <c r="M82" i="1"/>
  <c r="K82" i="1"/>
  <c r="J82" i="1"/>
  <c r="I82" i="1"/>
  <c r="H82" i="1"/>
  <c r="G82" i="1"/>
  <c r="F82" i="1"/>
  <c r="E82" i="1"/>
  <c r="D82" i="1"/>
  <c r="B82" i="1"/>
  <c r="A82" i="1"/>
  <c r="O81" i="1"/>
  <c r="M81" i="1"/>
  <c r="K81" i="1"/>
  <c r="J81" i="1"/>
  <c r="I81" i="1"/>
  <c r="H81" i="1"/>
  <c r="G81" i="1"/>
  <c r="F81" i="1"/>
  <c r="E81" i="1"/>
  <c r="D81" i="1"/>
  <c r="B81" i="1"/>
  <c r="A81" i="1"/>
  <c r="O80" i="1"/>
  <c r="M80" i="1"/>
  <c r="K80" i="1"/>
  <c r="J80" i="1"/>
  <c r="I80" i="1"/>
  <c r="H80" i="1"/>
  <c r="G80" i="1"/>
  <c r="F80" i="1"/>
  <c r="E80" i="1"/>
  <c r="D80" i="1"/>
  <c r="B80" i="1"/>
  <c r="A80" i="1"/>
  <c r="O79" i="1"/>
  <c r="M79" i="1"/>
  <c r="K79" i="1"/>
  <c r="J79" i="1"/>
  <c r="I79" i="1"/>
  <c r="H79" i="1"/>
  <c r="G79" i="1"/>
  <c r="F79" i="1"/>
  <c r="E79" i="1"/>
  <c r="D79" i="1"/>
  <c r="B79" i="1"/>
  <c r="A79" i="1"/>
  <c r="O78" i="1"/>
  <c r="M78" i="1"/>
  <c r="K78" i="1"/>
  <c r="J78" i="1"/>
  <c r="I78" i="1"/>
  <c r="H78" i="1"/>
  <c r="G78" i="1"/>
  <c r="F78" i="1"/>
  <c r="E78" i="1"/>
  <c r="D78" i="1"/>
  <c r="B78" i="1"/>
  <c r="A78" i="1"/>
  <c r="O77" i="1"/>
  <c r="M77" i="1"/>
  <c r="K77" i="1"/>
  <c r="J77" i="1"/>
  <c r="I77" i="1"/>
  <c r="H77" i="1"/>
  <c r="G77" i="1"/>
  <c r="F77" i="1"/>
  <c r="E77" i="1"/>
  <c r="D77" i="1"/>
  <c r="B77" i="1"/>
  <c r="A77" i="1"/>
  <c r="O76" i="1"/>
  <c r="M76" i="1"/>
  <c r="K76" i="1"/>
  <c r="J76" i="1"/>
  <c r="I76" i="1"/>
  <c r="H76" i="1"/>
  <c r="G76" i="1"/>
  <c r="F76" i="1"/>
  <c r="E76" i="1"/>
  <c r="D76" i="1"/>
  <c r="B76" i="1"/>
  <c r="A76" i="1"/>
  <c r="O75" i="1"/>
  <c r="M75" i="1"/>
  <c r="K75" i="1"/>
  <c r="J75" i="1"/>
  <c r="I75" i="1"/>
  <c r="H75" i="1"/>
  <c r="G75" i="1"/>
  <c r="F75" i="1"/>
  <c r="E75" i="1"/>
  <c r="D75" i="1"/>
  <c r="B75" i="1"/>
  <c r="A75" i="1"/>
  <c r="O74" i="1"/>
  <c r="M74" i="1"/>
  <c r="K74" i="1"/>
  <c r="J74" i="1"/>
  <c r="I74" i="1"/>
  <c r="H74" i="1"/>
  <c r="G74" i="1"/>
  <c r="F74" i="1"/>
  <c r="E74" i="1"/>
  <c r="D74" i="1"/>
  <c r="B74" i="1"/>
  <c r="A74" i="1"/>
  <c r="O73" i="1"/>
  <c r="M73" i="1"/>
  <c r="K73" i="1"/>
  <c r="J73" i="1"/>
  <c r="I73" i="1"/>
  <c r="H73" i="1"/>
  <c r="G73" i="1"/>
  <c r="F73" i="1"/>
  <c r="E73" i="1"/>
  <c r="D73" i="1"/>
  <c r="B73" i="1"/>
  <c r="A73" i="1"/>
  <c r="O72" i="1"/>
  <c r="M72" i="1"/>
  <c r="K72" i="1"/>
  <c r="J72" i="1"/>
  <c r="I72" i="1"/>
  <c r="H72" i="1"/>
  <c r="G72" i="1"/>
  <c r="F72" i="1"/>
  <c r="E72" i="1"/>
  <c r="D72" i="1"/>
  <c r="B72" i="1"/>
  <c r="A72" i="1"/>
  <c r="O71" i="1"/>
  <c r="M71" i="1"/>
  <c r="K71" i="1"/>
  <c r="J71" i="1"/>
  <c r="I71" i="1"/>
  <c r="H71" i="1"/>
  <c r="G71" i="1"/>
  <c r="F71" i="1"/>
  <c r="E71" i="1"/>
  <c r="D71" i="1"/>
  <c r="B71" i="1"/>
  <c r="A71" i="1"/>
  <c r="O70" i="1"/>
  <c r="M70" i="1"/>
  <c r="K70" i="1"/>
  <c r="J70" i="1"/>
  <c r="I70" i="1"/>
  <c r="H70" i="1"/>
  <c r="G70" i="1"/>
  <c r="F70" i="1"/>
  <c r="E70" i="1"/>
  <c r="D70" i="1"/>
  <c r="B70" i="1"/>
  <c r="A70" i="1"/>
  <c r="O69" i="1"/>
  <c r="M69" i="1"/>
  <c r="K69" i="1"/>
  <c r="J69" i="1"/>
  <c r="I69" i="1"/>
  <c r="H69" i="1"/>
  <c r="G69" i="1"/>
  <c r="F69" i="1"/>
  <c r="E69" i="1"/>
  <c r="D69" i="1"/>
  <c r="B69" i="1"/>
  <c r="A69" i="1"/>
  <c r="O68" i="1"/>
  <c r="M68" i="1"/>
  <c r="K68" i="1"/>
  <c r="J68" i="1"/>
  <c r="I68" i="1"/>
  <c r="H68" i="1"/>
  <c r="G68" i="1"/>
  <c r="F68" i="1"/>
  <c r="E68" i="1"/>
  <c r="D68" i="1"/>
  <c r="B68" i="1"/>
  <c r="A68" i="1"/>
  <c r="O67" i="1"/>
  <c r="M67" i="1"/>
  <c r="K67" i="1"/>
  <c r="J67" i="1"/>
  <c r="I67" i="1"/>
  <c r="H67" i="1"/>
  <c r="G67" i="1"/>
  <c r="F67" i="1"/>
  <c r="E67" i="1"/>
  <c r="D67" i="1"/>
  <c r="B67" i="1"/>
  <c r="A67" i="1"/>
  <c r="O66" i="1"/>
  <c r="M66" i="1"/>
  <c r="K66" i="1"/>
  <c r="J66" i="1"/>
  <c r="I66" i="1"/>
  <c r="H66" i="1"/>
  <c r="G66" i="1"/>
  <c r="F66" i="1"/>
  <c r="E66" i="1"/>
  <c r="D66" i="1"/>
  <c r="B66" i="1"/>
  <c r="A66" i="1"/>
  <c r="O65" i="1"/>
  <c r="M65" i="1"/>
  <c r="K65" i="1"/>
  <c r="J65" i="1"/>
  <c r="I65" i="1"/>
  <c r="H65" i="1"/>
  <c r="G65" i="1"/>
  <c r="F65" i="1"/>
  <c r="E65" i="1"/>
  <c r="D65" i="1"/>
  <c r="B65" i="1"/>
  <c r="A65" i="1"/>
  <c r="O64" i="1"/>
  <c r="M64" i="1"/>
  <c r="K64" i="1"/>
  <c r="J64" i="1"/>
  <c r="I64" i="1"/>
  <c r="H64" i="1"/>
  <c r="G64" i="1"/>
  <c r="F64" i="1"/>
  <c r="E64" i="1"/>
  <c r="D64" i="1"/>
  <c r="B64" i="1"/>
  <c r="A64" i="1"/>
  <c r="O63" i="1"/>
  <c r="M63" i="1"/>
  <c r="K63" i="1"/>
  <c r="J63" i="1"/>
  <c r="I63" i="1"/>
  <c r="H63" i="1"/>
  <c r="G63" i="1"/>
  <c r="F63" i="1"/>
  <c r="E63" i="1"/>
  <c r="D63" i="1"/>
  <c r="B63" i="1"/>
  <c r="A63" i="1"/>
  <c r="O62" i="1"/>
  <c r="M62" i="1"/>
  <c r="K62" i="1"/>
  <c r="J62" i="1"/>
  <c r="I62" i="1"/>
  <c r="H62" i="1"/>
  <c r="G62" i="1"/>
  <c r="F62" i="1"/>
  <c r="E62" i="1"/>
  <c r="D62" i="1"/>
  <c r="B62" i="1"/>
  <c r="A62" i="1"/>
  <c r="O61" i="1"/>
  <c r="M61" i="1"/>
  <c r="K61" i="1"/>
  <c r="J61" i="1"/>
  <c r="I61" i="1"/>
  <c r="H61" i="1"/>
  <c r="G61" i="1"/>
  <c r="F61" i="1"/>
  <c r="E61" i="1"/>
  <c r="D61" i="1"/>
  <c r="B61" i="1"/>
  <c r="A61" i="1"/>
  <c r="O60" i="1"/>
  <c r="M60" i="1"/>
  <c r="K60" i="1"/>
  <c r="J60" i="1"/>
  <c r="I60" i="1"/>
  <c r="H60" i="1"/>
  <c r="G60" i="1"/>
  <c r="F60" i="1"/>
  <c r="E60" i="1"/>
  <c r="D60" i="1"/>
  <c r="B60" i="1"/>
  <c r="A60" i="1"/>
  <c r="O59" i="1"/>
  <c r="M59" i="1"/>
  <c r="K59" i="1"/>
  <c r="J59" i="1"/>
  <c r="I59" i="1"/>
  <c r="H59" i="1"/>
  <c r="G59" i="1"/>
  <c r="F59" i="1"/>
  <c r="E59" i="1"/>
  <c r="D59" i="1"/>
  <c r="B59" i="1"/>
  <c r="A59" i="1"/>
  <c r="O58" i="1"/>
  <c r="M58" i="1"/>
  <c r="K58" i="1"/>
  <c r="J58" i="1"/>
  <c r="I58" i="1"/>
  <c r="H58" i="1"/>
  <c r="G58" i="1"/>
  <c r="F58" i="1"/>
  <c r="E58" i="1"/>
  <c r="D58" i="1"/>
  <c r="B58" i="1"/>
  <c r="A58" i="1"/>
  <c r="O57" i="1"/>
  <c r="M57" i="1"/>
  <c r="K57" i="1"/>
  <c r="J57" i="1"/>
  <c r="I57" i="1"/>
  <c r="H57" i="1"/>
  <c r="G57" i="1"/>
  <c r="F57" i="1"/>
  <c r="E57" i="1"/>
  <c r="D57" i="1"/>
  <c r="B57" i="1"/>
  <c r="A57" i="1"/>
  <c r="O56" i="1"/>
  <c r="M56" i="1"/>
  <c r="K56" i="1"/>
  <c r="J56" i="1"/>
  <c r="I56" i="1"/>
  <c r="H56" i="1"/>
  <c r="G56" i="1"/>
  <c r="F56" i="1"/>
  <c r="E56" i="1"/>
  <c r="D56" i="1"/>
  <c r="B56" i="1"/>
  <c r="A56" i="1"/>
  <c r="O55" i="1"/>
  <c r="M55" i="1"/>
  <c r="K55" i="1"/>
  <c r="J55" i="1"/>
  <c r="I55" i="1"/>
  <c r="H55" i="1"/>
  <c r="G55" i="1"/>
  <c r="F55" i="1"/>
  <c r="E55" i="1"/>
  <c r="D55" i="1"/>
  <c r="B55" i="1"/>
  <c r="A55" i="1"/>
  <c r="O54" i="1"/>
  <c r="M54" i="1"/>
  <c r="K54" i="1"/>
  <c r="J54" i="1"/>
  <c r="I54" i="1"/>
  <c r="H54" i="1"/>
  <c r="G54" i="1"/>
  <c r="F54" i="1"/>
  <c r="E54" i="1"/>
  <c r="D54" i="1"/>
  <c r="B54" i="1"/>
  <c r="A54" i="1"/>
  <c r="O53" i="1"/>
  <c r="M53" i="1"/>
  <c r="K53" i="1"/>
  <c r="J53" i="1"/>
  <c r="I53" i="1"/>
  <c r="H53" i="1"/>
  <c r="G53" i="1"/>
  <c r="F53" i="1"/>
  <c r="E53" i="1"/>
  <c r="D53" i="1"/>
  <c r="B53" i="1"/>
  <c r="A53" i="1"/>
  <c r="O52" i="1"/>
  <c r="M52" i="1"/>
  <c r="K52" i="1"/>
  <c r="J52" i="1"/>
  <c r="I52" i="1"/>
  <c r="H52" i="1"/>
  <c r="G52" i="1"/>
  <c r="F52" i="1"/>
  <c r="E52" i="1"/>
  <c r="D52" i="1"/>
  <c r="B52" i="1"/>
  <c r="A52" i="1"/>
  <c r="O51" i="1"/>
  <c r="M51" i="1"/>
  <c r="K51" i="1"/>
  <c r="J51" i="1"/>
  <c r="I51" i="1"/>
  <c r="H51" i="1"/>
  <c r="G51" i="1"/>
  <c r="F51" i="1"/>
  <c r="E51" i="1"/>
  <c r="D51" i="1"/>
  <c r="B51" i="1"/>
  <c r="A51" i="1"/>
  <c r="O50" i="1"/>
  <c r="M50" i="1"/>
  <c r="K50" i="1"/>
  <c r="J50" i="1"/>
  <c r="I50" i="1"/>
  <c r="H50" i="1"/>
  <c r="G50" i="1"/>
  <c r="F50" i="1"/>
  <c r="E50" i="1"/>
  <c r="D50" i="1"/>
  <c r="B50" i="1"/>
  <c r="A50" i="1"/>
  <c r="O49" i="1"/>
  <c r="M49" i="1"/>
  <c r="K49" i="1"/>
  <c r="J49" i="1"/>
  <c r="I49" i="1"/>
  <c r="H49" i="1"/>
  <c r="G49" i="1"/>
  <c r="F49" i="1"/>
  <c r="E49" i="1"/>
  <c r="D49" i="1"/>
  <c r="B49" i="1"/>
  <c r="A49" i="1"/>
  <c r="O48" i="1"/>
  <c r="M48" i="1"/>
  <c r="K48" i="1"/>
  <c r="J48" i="1"/>
  <c r="I48" i="1"/>
  <c r="H48" i="1"/>
  <c r="G48" i="1"/>
  <c r="F48" i="1"/>
  <c r="E48" i="1"/>
  <c r="D48" i="1"/>
  <c r="B48" i="1"/>
  <c r="A48" i="1"/>
  <c r="O47" i="1"/>
  <c r="M47" i="1"/>
  <c r="K47" i="1"/>
  <c r="J47" i="1"/>
  <c r="I47" i="1"/>
  <c r="H47" i="1"/>
  <c r="G47" i="1"/>
  <c r="F47" i="1"/>
  <c r="E47" i="1"/>
  <c r="D47" i="1"/>
  <c r="B47" i="1"/>
  <c r="A47" i="1"/>
  <c r="O46" i="1"/>
  <c r="M46" i="1"/>
  <c r="K46" i="1"/>
  <c r="J46" i="1"/>
  <c r="I46" i="1"/>
  <c r="H46" i="1"/>
  <c r="G46" i="1"/>
  <c r="F46" i="1"/>
  <c r="E46" i="1"/>
  <c r="D46" i="1"/>
  <c r="B46" i="1"/>
  <c r="A46" i="1"/>
  <c r="O45" i="1"/>
  <c r="M45" i="1"/>
  <c r="K45" i="1"/>
  <c r="J45" i="1"/>
  <c r="I45" i="1"/>
  <c r="H45" i="1"/>
  <c r="G45" i="1"/>
  <c r="F45" i="1"/>
  <c r="E45" i="1"/>
  <c r="D45" i="1"/>
  <c r="B45" i="1"/>
  <c r="A45" i="1"/>
  <c r="O44" i="1"/>
  <c r="M44" i="1"/>
  <c r="K44" i="1"/>
  <c r="J44" i="1"/>
  <c r="I44" i="1"/>
  <c r="H44" i="1"/>
  <c r="G44" i="1"/>
  <c r="F44" i="1"/>
  <c r="E44" i="1"/>
  <c r="D44" i="1"/>
  <c r="B44" i="1"/>
  <c r="A44" i="1"/>
  <c r="O43" i="1"/>
  <c r="M43" i="1"/>
  <c r="K43" i="1"/>
  <c r="J43" i="1"/>
  <c r="I43" i="1"/>
  <c r="H43" i="1"/>
  <c r="G43" i="1"/>
  <c r="F43" i="1"/>
  <c r="E43" i="1"/>
  <c r="D43" i="1"/>
  <c r="B43" i="1"/>
  <c r="A43" i="1"/>
  <c r="O42" i="1"/>
  <c r="M42" i="1"/>
  <c r="K42" i="1"/>
  <c r="J42" i="1"/>
  <c r="I42" i="1"/>
  <c r="H42" i="1"/>
  <c r="G42" i="1"/>
  <c r="F42" i="1"/>
  <c r="E42" i="1"/>
  <c r="D42" i="1"/>
  <c r="B42" i="1"/>
  <c r="A42" i="1"/>
  <c r="O41" i="1"/>
  <c r="M41" i="1"/>
  <c r="K41" i="1"/>
  <c r="J41" i="1"/>
  <c r="I41" i="1"/>
  <c r="H41" i="1"/>
  <c r="G41" i="1"/>
  <c r="F41" i="1"/>
  <c r="E41" i="1"/>
  <c r="D41" i="1"/>
  <c r="B41" i="1"/>
  <c r="A41" i="1"/>
  <c r="O40" i="1"/>
  <c r="M40" i="1"/>
  <c r="K40" i="1"/>
  <c r="J40" i="1"/>
  <c r="I40" i="1"/>
  <c r="H40" i="1"/>
  <c r="G40" i="1"/>
  <c r="F40" i="1"/>
  <c r="E40" i="1"/>
  <c r="D40" i="1"/>
  <c r="B40" i="1"/>
  <c r="A40" i="1"/>
  <c r="O39" i="1"/>
  <c r="M39" i="1"/>
  <c r="K39" i="1"/>
  <c r="J39" i="1"/>
  <c r="I39" i="1"/>
  <c r="H39" i="1"/>
  <c r="G39" i="1"/>
  <c r="F39" i="1"/>
  <c r="E39" i="1"/>
  <c r="D39" i="1"/>
  <c r="B39" i="1"/>
  <c r="A39" i="1"/>
  <c r="O38" i="1"/>
  <c r="M38" i="1"/>
  <c r="K38" i="1"/>
  <c r="J38" i="1"/>
  <c r="I38" i="1"/>
  <c r="H38" i="1"/>
  <c r="G38" i="1"/>
  <c r="F38" i="1"/>
  <c r="E38" i="1"/>
  <c r="D38" i="1"/>
  <c r="B38" i="1"/>
  <c r="A38" i="1"/>
  <c r="O37" i="1"/>
  <c r="M37" i="1"/>
  <c r="K37" i="1"/>
  <c r="J37" i="1"/>
  <c r="I37" i="1"/>
  <c r="H37" i="1"/>
  <c r="G37" i="1"/>
  <c r="F37" i="1"/>
  <c r="E37" i="1"/>
  <c r="D37" i="1"/>
  <c r="B37" i="1"/>
  <c r="A37" i="1"/>
  <c r="O36" i="1"/>
  <c r="M36" i="1"/>
  <c r="K36" i="1"/>
  <c r="J36" i="1"/>
  <c r="I36" i="1"/>
  <c r="H36" i="1"/>
  <c r="G36" i="1"/>
  <c r="F36" i="1"/>
  <c r="E36" i="1"/>
  <c r="D36" i="1"/>
  <c r="B36" i="1"/>
  <c r="A36" i="1"/>
  <c r="O35" i="1"/>
  <c r="M35" i="1"/>
  <c r="K35" i="1"/>
  <c r="J35" i="1"/>
  <c r="I35" i="1"/>
  <c r="H35" i="1"/>
  <c r="G35" i="1"/>
  <c r="F35" i="1"/>
  <c r="E35" i="1"/>
  <c r="D35" i="1"/>
  <c r="B35" i="1"/>
  <c r="A35" i="1"/>
  <c r="O34" i="1"/>
  <c r="M34" i="1"/>
  <c r="K34" i="1"/>
  <c r="J34" i="1"/>
  <c r="I34" i="1"/>
  <c r="H34" i="1"/>
  <c r="G34" i="1"/>
  <c r="F34" i="1"/>
  <c r="E34" i="1"/>
  <c r="D34" i="1"/>
  <c r="B34" i="1"/>
  <c r="A34" i="1"/>
  <c r="M31" i="1"/>
  <c r="M30" i="1"/>
  <c r="M29" i="1"/>
  <c r="M28" i="1"/>
  <c r="D28" i="1"/>
  <c r="B28" i="1"/>
  <c r="A28" i="1"/>
  <c r="M27" i="1"/>
  <c r="D27" i="1"/>
  <c r="B27" i="1"/>
  <c r="A27" i="1" s="1"/>
  <c r="M26" i="1"/>
  <c r="D26" i="1"/>
  <c r="M25" i="1"/>
  <c r="D25" i="1"/>
  <c r="B25" i="1"/>
  <c r="A25" i="1" s="1"/>
  <c r="M24" i="1"/>
  <c r="D24" i="1"/>
  <c r="B24" i="1"/>
  <c r="A24" i="1" s="1"/>
  <c r="M23" i="1"/>
  <c r="D23" i="1"/>
  <c r="B23" i="1"/>
  <c r="A23" i="1"/>
  <c r="M22" i="1"/>
  <c r="D22" i="1"/>
  <c r="B22" i="1"/>
  <c r="A22" i="1" s="1"/>
  <c r="M21" i="1"/>
  <c r="D21" i="1"/>
  <c r="AQ21" i="1" s="1"/>
  <c r="B21" i="1"/>
  <c r="A21" i="1" s="1"/>
  <c r="M20" i="1"/>
  <c r="D20" i="1"/>
  <c r="B20" i="1"/>
  <c r="A20" i="1" s="1"/>
  <c r="M19" i="1"/>
  <c r="D19" i="1"/>
  <c r="AQ19" i="1" s="1"/>
  <c r="B19" i="1"/>
  <c r="A19" i="1" s="1"/>
  <c r="M18" i="1"/>
  <c r="D18" i="1"/>
  <c r="B18" i="1"/>
  <c r="A18" i="1" s="1"/>
  <c r="M17" i="1"/>
  <c r="D17" i="1"/>
  <c r="AQ17" i="1" s="1"/>
  <c r="B17" i="1"/>
  <c r="A17" i="1" s="1"/>
  <c r="M16" i="1"/>
  <c r="D16" i="1"/>
  <c r="B16" i="1"/>
  <c r="A16" i="1"/>
  <c r="M15" i="1"/>
  <c r="D15" i="1"/>
  <c r="B15" i="1"/>
  <c r="A15" i="1" s="1"/>
  <c r="M14" i="1"/>
  <c r="D14" i="1"/>
  <c r="M13" i="1"/>
  <c r="D13" i="1"/>
  <c r="B13" i="1"/>
  <c r="A13" i="1" s="1"/>
  <c r="M12" i="1"/>
  <c r="D12" i="1"/>
  <c r="B12" i="1"/>
  <c r="A12" i="1" s="1"/>
  <c r="M11" i="1"/>
  <c r="D11" i="1"/>
  <c r="B11" i="1"/>
  <c r="A1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AM142" i="1" l="1"/>
  <c r="AM140" i="1"/>
  <c r="AM138" i="1"/>
  <c r="AM136" i="1"/>
  <c r="AM134" i="1"/>
  <c r="AM132" i="1"/>
  <c r="AM130" i="1"/>
  <c r="AM117" i="1"/>
  <c r="AM115" i="1"/>
  <c r="AM113" i="1"/>
  <c r="AM111" i="1"/>
  <c r="AM109" i="1"/>
  <c r="AM107" i="1"/>
  <c r="AM105" i="1"/>
  <c r="AM141" i="1"/>
  <c r="AM139" i="1"/>
  <c r="AM137" i="1"/>
  <c r="AM135" i="1"/>
  <c r="AM133" i="1"/>
  <c r="AM131" i="1"/>
  <c r="AM129" i="1"/>
  <c r="AM116" i="1"/>
  <c r="AM114" i="1"/>
  <c r="AM112" i="1"/>
  <c r="AM110" i="1"/>
  <c r="AM108" i="1"/>
  <c r="AM106" i="1"/>
  <c r="AR12" i="1"/>
  <c r="AQ12" i="1"/>
  <c r="AL15" i="1"/>
  <c r="AR15" i="1"/>
  <c r="AQ15" i="1"/>
  <c r="AL16" i="1"/>
  <c r="AN16" i="1"/>
  <c r="AM16" i="1"/>
  <c r="AR18" i="1"/>
  <c r="AQ18" i="1"/>
  <c r="AR20" i="1"/>
  <c r="AQ20" i="1"/>
  <c r="AR22" i="1"/>
  <c r="AQ22" i="1"/>
  <c r="AL23" i="1"/>
  <c r="AL24" i="1" s="1"/>
  <c r="AL25" i="1" s="1"/>
  <c r="AN23" i="1"/>
  <c r="AM23" i="1"/>
  <c r="AM24" i="1" s="1"/>
  <c r="AR25" i="1"/>
  <c r="AQ25" i="1"/>
  <c r="AL34" i="1"/>
  <c r="AN34" i="1"/>
  <c r="AM34" i="1"/>
  <c r="AL35" i="1"/>
  <c r="AN35" i="1"/>
  <c r="AL36" i="1"/>
  <c r="AN36" i="1"/>
  <c r="AM36" i="1"/>
  <c r="AL37" i="1"/>
  <c r="AN37" i="1"/>
  <c r="AL38" i="1"/>
  <c r="AN38" i="1"/>
  <c r="AM38" i="1"/>
  <c r="AL39" i="1"/>
  <c r="AN39" i="1"/>
  <c r="AL40" i="1"/>
  <c r="AN40" i="1"/>
  <c r="AM40" i="1"/>
  <c r="AL41" i="1"/>
  <c r="AN41" i="1"/>
  <c r="AL42" i="1"/>
  <c r="AN42" i="1"/>
  <c r="AM42" i="1"/>
  <c r="AL43" i="1"/>
  <c r="AN43" i="1"/>
  <c r="AM44" i="1"/>
  <c r="AL44" i="1"/>
  <c r="AM45" i="1"/>
  <c r="AN45" i="1"/>
  <c r="AM46" i="1"/>
  <c r="AL46" i="1"/>
  <c r="AM47" i="1"/>
  <c r="AN47" i="1"/>
  <c r="AM48" i="1"/>
  <c r="AL48" i="1"/>
  <c r="AM49" i="1"/>
  <c r="AN49" i="1"/>
  <c r="AL50" i="1"/>
  <c r="AN50" i="1"/>
  <c r="AL51" i="1"/>
  <c r="AN51" i="1"/>
  <c r="AL52" i="1"/>
  <c r="AN52" i="1"/>
  <c r="AL53" i="1"/>
  <c r="AN53" i="1"/>
  <c r="AL54" i="1"/>
  <c r="AN54" i="1"/>
  <c r="AL55" i="1"/>
  <c r="AN55" i="1"/>
  <c r="AL56" i="1"/>
  <c r="AN56" i="1"/>
  <c r="AL57" i="1"/>
  <c r="AN57" i="1"/>
  <c r="AL58" i="1"/>
  <c r="AN58" i="1"/>
  <c r="AL59" i="1"/>
  <c r="AN59" i="1"/>
  <c r="AL60" i="1"/>
  <c r="AN60" i="1"/>
  <c r="AL61" i="1"/>
  <c r="AN61" i="1"/>
  <c r="AL62" i="1"/>
  <c r="AN62" i="1"/>
  <c r="AL63" i="1"/>
  <c r="AN63" i="1"/>
  <c r="AL64" i="1"/>
  <c r="AN64" i="1"/>
  <c r="AL65" i="1"/>
  <c r="AN65" i="1"/>
  <c r="AL66" i="1"/>
  <c r="AN66" i="1"/>
  <c r="AL67" i="1"/>
  <c r="AN67" i="1"/>
  <c r="AL68" i="1"/>
  <c r="AN68" i="1"/>
  <c r="AL69" i="1"/>
  <c r="AN69" i="1"/>
  <c r="AL70" i="1"/>
  <c r="AN70" i="1"/>
  <c r="AL71" i="1"/>
  <c r="AN71" i="1"/>
  <c r="AL72" i="1"/>
  <c r="AN72" i="1"/>
  <c r="AL73" i="1"/>
  <c r="AN73" i="1"/>
  <c r="AL74" i="1"/>
  <c r="AN74" i="1"/>
  <c r="AL75" i="1"/>
  <c r="AN75" i="1"/>
  <c r="AL76" i="1"/>
  <c r="AN76" i="1"/>
  <c r="AL77" i="1"/>
  <c r="AN77" i="1"/>
  <c r="AL78" i="1"/>
  <c r="AN78" i="1"/>
  <c r="AL79" i="1"/>
  <c r="AN79" i="1"/>
  <c r="AL80" i="1"/>
  <c r="AN80" i="1"/>
  <c r="AL81" i="1"/>
  <c r="AN81" i="1"/>
  <c r="AL82" i="1"/>
  <c r="AN82" i="1"/>
  <c r="AL83" i="1"/>
  <c r="AN83" i="1"/>
  <c r="AL84" i="1"/>
  <c r="AN84" i="1"/>
  <c r="AL85" i="1"/>
  <c r="AN85" i="1"/>
  <c r="AL86" i="1"/>
  <c r="AN86" i="1"/>
  <c r="AL87" i="1"/>
  <c r="AN87" i="1"/>
  <c r="AL88" i="1"/>
  <c r="AN88" i="1"/>
  <c r="AL89" i="1"/>
  <c r="AN89" i="1"/>
  <c r="AL90" i="1"/>
  <c r="AN90" i="1"/>
  <c r="AL91" i="1"/>
  <c r="AN91" i="1"/>
  <c r="AL92" i="1"/>
  <c r="AN92" i="1"/>
  <c r="AL93" i="1"/>
  <c r="AN93" i="1"/>
  <c r="AL94" i="1"/>
  <c r="AN94" i="1"/>
  <c r="AL95" i="1"/>
  <c r="AN95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28" i="1"/>
  <c r="AM127" i="1"/>
  <c r="AM126" i="1"/>
  <c r="AM125" i="1"/>
  <c r="AM124" i="1"/>
  <c r="AM123" i="1"/>
  <c r="AM122" i="1"/>
  <c r="AM121" i="1"/>
  <c r="AM120" i="1"/>
  <c r="AM119" i="1"/>
  <c r="AM118" i="1"/>
  <c r="AM104" i="1"/>
  <c r="AM103" i="1"/>
  <c r="AM102" i="1"/>
  <c r="AM101" i="1"/>
  <c r="AM100" i="1"/>
  <c r="AM99" i="1"/>
  <c r="AM98" i="1"/>
  <c r="AM97" i="1"/>
  <c r="AM96" i="1"/>
  <c r="AM95" i="1"/>
  <c r="AM93" i="1"/>
  <c r="AM91" i="1"/>
  <c r="AM89" i="1"/>
  <c r="AM87" i="1"/>
  <c r="AM85" i="1"/>
  <c r="AM83" i="1"/>
  <c r="AM81" i="1"/>
  <c r="AM79" i="1"/>
  <c r="AM77" i="1"/>
  <c r="AM75" i="1"/>
  <c r="AM73" i="1"/>
  <c r="AM71" i="1"/>
  <c r="AM69" i="1"/>
  <c r="AM67" i="1"/>
  <c r="AM65" i="1"/>
  <c r="AM63" i="1"/>
  <c r="AM61" i="1"/>
  <c r="AM59" i="1"/>
  <c r="AM57" i="1"/>
  <c r="AM55" i="1"/>
  <c r="AM53" i="1"/>
  <c r="AM51" i="1"/>
  <c r="AL49" i="1"/>
  <c r="AN48" i="1"/>
  <c r="AL45" i="1"/>
  <c r="AN44" i="1"/>
  <c r="AM43" i="1"/>
  <c r="AM39" i="1"/>
  <c r="AM35" i="1"/>
  <c r="AS1" i="1"/>
  <c r="AL11" i="1"/>
  <c r="AL12" i="1" s="1"/>
  <c r="AL13" i="1" s="1"/>
  <c r="AR11" i="1"/>
  <c r="AM11" i="1"/>
  <c r="AN11" i="1" s="1"/>
  <c r="AR13" i="1"/>
  <c r="AL17" i="1"/>
  <c r="AL18" i="1" s="1"/>
  <c r="AL19" i="1" s="1"/>
  <c r="AL20" i="1" s="1"/>
  <c r="AL21" i="1" s="1"/>
  <c r="AL22" i="1" s="1"/>
  <c r="AR17" i="1"/>
  <c r="AM17" i="1"/>
  <c r="AN17" i="1" s="1"/>
  <c r="AR19" i="1"/>
  <c r="AR21" i="1"/>
  <c r="AR24" i="1"/>
  <c r="AL27" i="1"/>
  <c r="AR27" i="1"/>
  <c r="AM27" i="1"/>
  <c r="AN27" i="1" s="1"/>
  <c r="AL28" i="1"/>
  <c r="AN28" i="1"/>
  <c r="P105" i="1"/>
  <c r="Q105" i="1" s="1"/>
  <c r="AJ105" i="1" s="1"/>
  <c r="P106" i="1"/>
  <c r="Q106" i="1" s="1"/>
  <c r="AJ106" i="1" s="1"/>
  <c r="P107" i="1"/>
  <c r="Q107" i="1" s="1"/>
  <c r="AJ107" i="1" s="1"/>
  <c r="P108" i="1"/>
  <c r="Q108" i="1" s="1"/>
  <c r="AJ108" i="1" s="1"/>
  <c r="P109" i="1"/>
  <c r="Q109" i="1" s="1"/>
  <c r="AJ109" i="1" s="1"/>
  <c r="P110" i="1"/>
  <c r="Q110" i="1" s="1"/>
  <c r="AJ110" i="1" s="1"/>
  <c r="P111" i="1"/>
  <c r="Q111" i="1" s="1"/>
  <c r="AJ111" i="1" s="1"/>
  <c r="P112" i="1"/>
  <c r="Q112" i="1" s="1"/>
  <c r="AJ112" i="1" s="1"/>
  <c r="P113" i="1"/>
  <c r="Q113" i="1" s="1"/>
  <c r="AJ113" i="1" s="1"/>
  <c r="P114" i="1"/>
  <c r="Q114" i="1" s="1"/>
  <c r="AJ114" i="1" s="1"/>
  <c r="P115" i="1"/>
  <c r="Q115" i="1" s="1"/>
  <c r="AJ115" i="1" s="1"/>
  <c r="P116" i="1"/>
  <c r="Q116" i="1" s="1"/>
  <c r="AJ116" i="1" s="1"/>
  <c r="P158" i="1"/>
  <c r="Q158" i="1" s="1"/>
  <c r="AJ158" i="1" s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M94" i="1"/>
  <c r="AM92" i="1"/>
  <c r="AM90" i="1"/>
  <c r="AM88" i="1"/>
  <c r="AM86" i="1"/>
  <c r="AM84" i="1"/>
  <c r="AM82" i="1"/>
  <c r="AM80" i="1"/>
  <c r="AM78" i="1"/>
  <c r="AM76" i="1"/>
  <c r="AM74" i="1"/>
  <c r="AM72" i="1"/>
  <c r="AM70" i="1"/>
  <c r="AM68" i="1"/>
  <c r="AM66" i="1"/>
  <c r="AM64" i="1"/>
  <c r="AM62" i="1"/>
  <c r="AM60" i="1"/>
  <c r="AM58" i="1"/>
  <c r="AM56" i="1"/>
  <c r="AM54" i="1"/>
  <c r="AM52" i="1"/>
  <c r="AM50" i="1"/>
  <c r="AL47" i="1"/>
  <c r="AN46" i="1"/>
  <c r="AM41" i="1"/>
  <c r="AM37" i="1"/>
  <c r="AM28" i="1"/>
  <c r="AQ27" i="1"/>
  <c r="AQ24" i="1"/>
  <c r="AM15" i="1"/>
  <c r="AN15" i="1" s="1"/>
  <c r="AQ13" i="1"/>
  <c r="AM12" i="1"/>
  <c r="AM13" i="1" s="1"/>
  <c r="AQ11" i="1"/>
  <c r="P78" i="1"/>
  <c r="Q78" i="1" s="1"/>
  <c r="AJ78" i="1" s="1"/>
  <c r="P79" i="1"/>
  <c r="Q79" i="1" s="1"/>
  <c r="AJ79" i="1" s="1"/>
  <c r="P80" i="1"/>
  <c r="Q80" i="1" s="1"/>
  <c r="AJ80" i="1" s="1"/>
  <c r="P81" i="1"/>
  <c r="Q81" i="1" s="1"/>
  <c r="AJ81" i="1" s="1"/>
  <c r="P82" i="1"/>
  <c r="Q82" i="1" s="1"/>
  <c r="AJ82" i="1" s="1"/>
  <c r="P83" i="1"/>
  <c r="Q83" i="1" s="1"/>
  <c r="AJ83" i="1" s="1"/>
  <c r="P84" i="1"/>
  <c r="Q84" i="1" s="1"/>
  <c r="AJ84" i="1" s="1"/>
  <c r="P85" i="1"/>
  <c r="Q85" i="1" s="1"/>
  <c r="AJ85" i="1" s="1"/>
  <c r="P86" i="1"/>
  <c r="Q86" i="1" s="1"/>
  <c r="AJ86" i="1" s="1"/>
  <c r="P87" i="1"/>
  <c r="Q87" i="1" s="1"/>
  <c r="AJ87" i="1" s="1"/>
  <c r="P88" i="1"/>
  <c r="Q88" i="1" s="1"/>
  <c r="AJ88" i="1" s="1"/>
  <c r="P89" i="1"/>
  <c r="Q89" i="1" s="1"/>
  <c r="AJ89" i="1" s="1"/>
  <c r="P90" i="1"/>
  <c r="Q90" i="1" s="1"/>
  <c r="AJ90" i="1" s="1"/>
  <c r="P91" i="1"/>
  <c r="Q91" i="1" s="1"/>
  <c r="AJ91" i="1" s="1"/>
  <c r="P92" i="1"/>
  <c r="Q92" i="1" s="1"/>
  <c r="AJ92" i="1" s="1"/>
  <c r="P93" i="1"/>
  <c r="Q93" i="1" s="1"/>
  <c r="AJ93" i="1" s="1"/>
  <c r="P94" i="1"/>
  <c r="Q94" i="1" s="1"/>
  <c r="AJ94" i="1" s="1"/>
  <c r="P95" i="1"/>
  <c r="Q95" i="1" s="1"/>
  <c r="AJ95" i="1" s="1"/>
  <c r="P96" i="1"/>
  <c r="Q96" i="1" s="1"/>
  <c r="AJ96" i="1" s="1"/>
  <c r="P97" i="1"/>
  <c r="Q97" i="1" s="1"/>
  <c r="AJ97" i="1" s="1"/>
  <c r="P98" i="1"/>
  <c r="Q98" i="1" s="1"/>
  <c r="AJ98" i="1" s="1"/>
  <c r="P99" i="1"/>
  <c r="Q99" i="1" s="1"/>
  <c r="AJ99" i="1" s="1"/>
  <c r="P100" i="1"/>
  <c r="Q100" i="1" s="1"/>
  <c r="AJ100" i="1" s="1"/>
  <c r="P101" i="1"/>
  <c r="Q101" i="1" s="1"/>
  <c r="AJ101" i="1" s="1"/>
  <c r="P102" i="1"/>
  <c r="Q102" i="1" s="1"/>
  <c r="AJ102" i="1" s="1"/>
  <c r="P103" i="1"/>
  <c r="Q103" i="1" s="1"/>
  <c r="AJ103" i="1" s="1"/>
  <c r="P34" i="1"/>
  <c r="Q34" i="1" s="1"/>
  <c r="AJ34" i="1" s="1"/>
  <c r="P35" i="1"/>
  <c r="Q35" i="1" s="1"/>
  <c r="AJ35" i="1" s="1"/>
  <c r="P36" i="1"/>
  <c r="Q36" i="1" s="1"/>
  <c r="AJ36" i="1" s="1"/>
  <c r="P37" i="1"/>
  <c r="Q37" i="1" s="1"/>
  <c r="AJ37" i="1" s="1"/>
  <c r="P38" i="1"/>
  <c r="Q38" i="1" s="1"/>
  <c r="AJ38" i="1" s="1"/>
  <c r="P39" i="1"/>
  <c r="Q39" i="1" s="1"/>
  <c r="AJ39" i="1" s="1"/>
  <c r="P40" i="1"/>
  <c r="Q40" i="1" s="1"/>
  <c r="AJ40" i="1" s="1"/>
  <c r="P41" i="1"/>
  <c r="Q41" i="1" s="1"/>
  <c r="AJ41" i="1" s="1"/>
  <c r="P42" i="1"/>
  <c r="Q42" i="1" s="1"/>
  <c r="AJ42" i="1" s="1"/>
  <c r="P43" i="1"/>
  <c r="Q43" i="1" s="1"/>
  <c r="AJ43" i="1" s="1"/>
  <c r="P44" i="1"/>
  <c r="Q44" i="1" s="1"/>
  <c r="AJ44" i="1" s="1"/>
  <c r="P71" i="1"/>
  <c r="Q71" i="1" s="1"/>
  <c r="AJ71" i="1" s="1"/>
  <c r="P72" i="1"/>
  <c r="Q72" i="1" s="1"/>
  <c r="AJ72" i="1" s="1"/>
  <c r="P73" i="1"/>
  <c r="Q73" i="1" s="1"/>
  <c r="AJ73" i="1" s="1"/>
  <c r="P74" i="1"/>
  <c r="Q74" i="1" s="1"/>
  <c r="AJ74" i="1" s="1"/>
  <c r="P75" i="1"/>
  <c r="Q75" i="1" s="1"/>
  <c r="AJ75" i="1" s="1"/>
  <c r="P76" i="1"/>
  <c r="Q76" i="1" s="1"/>
  <c r="AJ76" i="1" s="1"/>
  <c r="P77" i="1"/>
  <c r="Q77" i="1" s="1"/>
  <c r="AJ77" i="1" s="1"/>
  <c r="P118" i="1"/>
  <c r="Q118" i="1" s="1"/>
  <c r="AJ118" i="1" s="1"/>
  <c r="P119" i="1"/>
  <c r="Q119" i="1" s="1"/>
  <c r="AJ119" i="1" s="1"/>
  <c r="P120" i="1"/>
  <c r="Q120" i="1" s="1"/>
  <c r="AJ120" i="1" s="1"/>
  <c r="P121" i="1"/>
  <c r="Q121" i="1" s="1"/>
  <c r="AJ121" i="1" s="1"/>
  <c r="P122" i="1"/>
  <c r="Q122" i="1" s="1"/>
  <c r="AJ122" i="1" s="1"/>
  <c r="P123" i="1"/>
  <c r="Q123" i="1" s="1"/>
  <c r="AJ123" i="1" s="1"/>
  <c r="P124" i="1"/>
  <c r="Q124" i="1" s="1"/>
  <c r="AJ124" i="1" s="1"/>
  <c r="P125" i="1"/>
  <c r="Q125" i="1" s="1"/>
  <c r="AJ125" i="1" s="1"/>
  <c r="P126" i="1"/>
  <c r="Q126" i="1" s="1"/>
  <c r="AJ126" i="1" s="1"/>
  <c r="P127" i="1"/>
  <c r="Q127" i="1" s="1"/>
  <c r="AJ127" i="1" s="1"/>
  <c r="P129" i="1"/>
  <c r="Q129" i="1" s="1"/>
  <c r="AJ129" i="1" s="1"/>
  <c r="P130" i="1"/>
  <c r="Q130" i="1" s="1"/>
  <c r="AJ130" i="1" s="1"/>
  <c r="P131" i="1"/>
  <c r="Q131" i="1" s="1"/>
  <c r="AJ131" i="1" s="1"/>
  <c r="P132" i="1"/>
  <c r="Q132" i="1" s="1"/>
  <c r="AJ132" i="1" s="1"/>
  <c r="P133" i="1"/>
  <c r="Q133" i="1" s="1"/>
  <c r="AJ133" i="1" s="1"/>
  <c r="P134" i="1"/>
  <c r="Q134" i="1" s="1"/>
  <c r="AJ134" i="1" s="1"/>
  <c r="P135" i="1"/>
  <c r="Q135" i="1" s="1"/>
  <c r="AJ135" i="1" s="1"/>
  <c r="P136" i="1"/>
  <c r="Q136" i="1" s="1"/>
  <c r="AJ136" i="1" s="1"/>
  <c r="P137" i="1"/>
  <c r="Q137" i="1" s="1"/>
  <c r="AJ137" i="1" s="1"/>
  <c r="P138" i="1"/>
  <c r="Q138" i="1" s="1"/>
  <c r="AJ138" i="1" s="1"/>
  <c r="P139" i="1"/>
  <c r="Q139" i="1" s="1"/>
  <c r="AJ139" i="1" s="1"/>
  <c r="P140" i="1"/>
  <c r="Q140" i="1" s="1"/>
  <c r="AJ140" i="1" s="1"/>
  <c r="P141" i="1"/>
  <c r="Q141" i="1" s="1"/>
  <c r="AJ141" i="1" s="1"/>
  <c r="P143" i="1"/>
  <c r="Q143" i="1" s="1"/>
  <c r="AJ143" i="1" s="1"/>
  <c r="P144" i="1"/>
  <c r="Q144" i="1" s="1"/>
  <c r="AJ144" i="1" s="1"/>
  <c r="P145" i="1"/>
  <c r="Q145" i="1" s="1"/>
  <c r="AJ145" i="1" s="1"/>
  <c r="P146" i="1"/>
  <c r="Q146" i="1" s="1"/>
  <c r="AJ146" i="1" s="1"/>
  <c r="P147" i="1"/>
  <c r="Q147" i="1" s="1"/>
  <c r="AJ147" i="1" s="1"/>
  <c r="P148" i="1"/>
  <c r="Q148" i="1" s="1"/>
  <c r="AJ148" i="1" s="1"/>
  <c r="P149" i="1"/>
  <c r="Q149" i="1" s="1"/>
  <c r="AJ149" i="1" s="1"/>
  <c r="P150" i="1"/>
  <c r="Q150" i="1" s="1"/>
  <c r="AJ150" i="1" s="1"/>
  <c r="P151" i="1"/>
  <c r="Q151" i="1" s="1"/>
  <c r="AJ151" i="1" s="1"/>
  <c r="P152" i="1"/>
  <c r="Q152" i="1" s="1"/>
  <c r="AJ152" i="1" s="1"/>
  <c r="P153" i="1"/>
  <c r="Q153" i="1" s="1"/>
  <c r="AJ153" i="1" s="1"/>
  <c r="P154" i="1"/>
  <c r="Q154" i="1" s="1"/>
  <c r="AJ154" i="1" s="1"/>
  <c r="P155" i="1"/>
  <c r="Q155" i="1" s="1"/>
  <c r="AJ155" i="1" s="1"/>
  <c r="P156" i="1"/>
  <c r="Q156" i="1" s="1"/>
  <c r="AJ156" i="1" s="1"/>
  <c r="P157" i="1"/>
  <c r="Q157" i="1" s="1"/>
  <c r="AJ157" i="1" s="1"/>
  <c r="P45" i="1"/>
  <c r="Q45" i="1" s="1"/>
  <c r="AJ45" i="1" s="1"/>
  <c r="P46" i="1"/>
  <c r="Q46" i="1" s="1"/>
  <c r="AJ46" i="1" s="1"/>
  <c r="P47" i="1"/>
  <c r="Q47" i="1" s="1"/>
  <c r="AJ47" i="1" s="1"/>
  <c r="P48" i="1"/>
  <c r="Q48" i="1" s="1"/>
  <c r="AJ48" i="1" s="1"/>
  <c r="P49" i="1"/>
  <c r="Q49" i="1" s="1"/>
  <c r="AJ49" i="1" s="1"/>
  <c r="P50" i="1"/>
  <c r="Q50" i="1" s="1"/>
  <c r="AJ50" i="1" s="1"/>
  <c r="P51" i="1"/>
  <c r="Q51" i="1" s="1"/>
  <c r="AJ51" i="1" s="1"/>
  <c r="P52" i="1"/>
  <c r="Q52" i="1" s="1"/>
  <c r="AJ52" i="1" s="1"/>
  <c r="P53" i="1"/>
  <c r="Q53" i="1" s="1"/>
  <c r="AJ53" i="1" s="1"/>
  <c r="P54" i="1"/>
  <c r="Q54" i="1" s="1"/>
  <c r="AJ54" i="1" s="1"/>
  <c r="P55" i="1"/>
  <c r="Q55" i="1" s="1"/>
  <c r="AJ55" i="1" s="1"/>
  <c r="P56" i="1"/>
  <c r="Q56" i="1" s="1"/>
  <c r="AJ56" i="1" s="1"/>
  <c r="P57" i="1"/>
  <c r="Q57" i="1" s="1"/>
  <c r="AJ57" i="1" s="1"/>
  <c r="P58" i="1"/>
  <c r="Q58" i="1" s="1"/>
  <c r="AJ58" i="1" s="1"/>
  <c r="P59" i="1"/>
  <c r="Q59" i="1" s="1"/>
  <c r="AJ59" i="1" s="1"/>
  <c r="P60" i="1"/>
  <c r="Q60" i="1" s="1"/>
  <c r="AJ60" i="1" s="1"/>
  <c r="P61" i="1"/>
  <c r="Q61" i="1" s="1"/>
  <c r="AJ61" i="1" s="1"/>
  <c r="P62" i="1"/>
  <c r="Q62" i="1" s="1"/>
  <c r="AJ62" i="1" s="1"/>
  <c r="P63" i="1"/>
  <c r="Q63" i="1" s="1"/>
  <c r="AJ63" i="1" s="1"/>
  <c r="P64" i="1"/>
  <c r="Q64" i="1" s="1"/>
  <c r="AJ64" i="1" s="1"/>
  <c r="P65" i="1"/>
  <c r="Q65" i="1" s="1"/>
  <c r="AJ65" i="1" s="1"/>
  <c r="P66" i="1"/>
  <c r="Q66" i="1" s="1"/>
  <c r="AJ66" i="1" s="1"/>
  <c r="P67" i="1"/>
  <c r="Q67" i="1" s="1"/>
  <c r="AJ67" i="1" s="1"/>
  <c r="P68" i="1"/>
  <c r="Q68" i="1" s="1"/>
  <c r="AJ68" i="1" s="1"/>
  <c r="P69" i="1"/>
  <c r="Q69" i="1" s="1"/>
  <c r="AJ69" i="1" s="1"/>
  <c r="P70" i="1"/>
  <c r="Q70" i="1" s="1"/>
  <c r="AJ70" i="1" s="1"/>
  <c r="AM18" i="1" l="1"/>
  <c r="AN18" i="1" s="1"/>
  <c r="T3" i="1"/>
  <c r="T4" i="1" s="1"/>
  <c r="V3" i="1"/>
  <c r="V4" i="1" s="1"/>
  <c r="X3" i="1"/>
  <c r="X4" i="1" s="1"/>
  <c r="Z3" i="1"/>
  <c r="Z4" i="1" s="1"/>
  <c r="R3" i="1"/>
  <c r="U3" i="1"/>
  <c r="U4" i="1" s="1"/>
  <c r="W3" i="1"/>
  <c r="W4" i="1" s="1"/>
  <c r="Y3" i="1"/>
  <c r="Y4" i="1" s="1"/>
  <c r="AN24" i="1"/>
  <c r="AM25" i="1"/>
  <c r="AN25" i="1" s="1"/>
  <c r="AN12" i="1"/>
  <c r="AN13" i="1" s="1"/>
  <c r="AM19" i="1"/>
  <c r="R4" i="1" l="1"/>
  <c r="AA3" i="1"/>
  <c r="AA4" i="1" s="1"/>
  <c r="AM20" i="1"/>
  <c r="AN19" i="1"/>
  <c r="AN20" i="1" l="1"/>
  <c r="AM21" i="1"/>
  <c r="AN21" i="1" l="1"/>
  <c r="AM22" i="1"/>
  <c r="AN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E9" authorId="0" shapeId="0" xr:uid="{7305B6DA-D140-404E-9CF2-9404BECFB7D8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H9" authorId="0" shapeId="0" xr:uid="{27CD0F51-2A52-43A2-8602-44EADDAF5637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<sst xmlns="http://schemas.openxmlformats.org/spreadsheetml/2006/main" count="190" uniqueCount="131">
  <si>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</si>
  <si>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</si>
  <si>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</si>
  <si>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</si>
  <si>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</si>
  <si>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</si>
  <si>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</si>
  <si>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</si>
  <si>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</si>
  <si>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</si>
  <si>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</si>
  <si>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</si>
  <si>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</si>
  <si>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</si>
  <si>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</si>
  <si>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</si>
  <si>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</si>
  <si>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</si>
  <si>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</si>
  <si>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</si>
  <si>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</si>
  <si>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</si>
  <si>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</si>
  <si>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</si>
  <si>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</si>
  <si>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</si>
  <si>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V2-HỌC KỲ 1 - NĂM HỌC 2022-2023-KỲ PHỤ 12</t>
  </si>
  <si>
    <t>S
T
T</t>
  </si>
  <si>
    <t>KHÓA-NGÀNH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</si>
  <si>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</si>
  <si>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</si>
  <si>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</si>
  <si>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</si>
  <si>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</si>
  <si>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</si>
  <si>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</si>
  <si>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</si>
  <si>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</si>
  <si>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</si>
  <si>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</si>
  <si>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</si>
  <si>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THỜI GIAN</t>
  </si>
  <si>
    <t>Giờ bắt đầu thi</t>
  </si>
  <si>
    <t>GHI CHÚ</t>
  </si>
  <si>
    <t>LƯU TRỮ</t>
  </si>
  <si>
    <t>KHOA CƠ KHÍ</t>
  </si>
  <si>
    <t>KHOA CSKT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</si>
  <si>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</si>
  <si>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</si>
  <si>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</si>
  <si>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</si>
  <si>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</si>
  <si>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</si>
  <si>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</si>
  <si>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</si>
  <si>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</si>
  <si>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</si>
  <si>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(Ghép phòng)</t>
  </si>
  <si>
    <t>Số HP</t>
  </si>
  <si>
    <t>Chia đều SV</t>
  </si>
  <si>
    <t>(Tên lớp)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</si>
  <si>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</si>
  <si>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</si>
  <si>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</si>
  <si>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</si>
  <si>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</si>
  <si>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</si>
  <si>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</si>
  <si>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DC1LL08-DCK72</t>
  </si>
  <si>
    <t>DC2DT60</t>
  </si>
  <si>
    <t>Kỹ thuật vi xử lý và ứng dụng(DC2DT60)_3</t>
  </si>
  <si>
    <t>VĐ</t>
  </si>
  <si>
    <t>X</t>
  </si>
  <si>
    <t>DC3HT31</t>
  </si>
  <si>
    <t>Lập trình di động(DC3HT31)_3</t>
  </si>
  <si>
    <t>DC2HT13</t>
  </si>
  <si>
    <t>Nhập môn mạng máy tính(DC2HT13)_3</t>
  </si>
  <si>
    <t>DC2DT45-DCK72</t>
  </si>
  <si>
    <t>DC2HT26</t>
  </si>
  <si>
    <t>Cấu trúc dữ liệu và giải thuật(DC2HT26)_4</t>
  </si>
  <si>
    <t>DC2DT68-DCK72</t>
  </si>
  <si>
    <t>DC3DT70</t>
  </si>
  <si>
    <t>Đồ án Viễn thông(DC3DT70)_2</t>
  </si>
  <si>
    <t>DC2CN18</t>
  </si>
  <si>
    <t>Linh kiện điện tử(DC2CN18)_2</t>
  </si>
  <si>
    <t>DC2HT26-DCK72</t>
  </si>
  <si>
    <t>DC2CK18</t>
  </si>
  <si>
    <t>Dung sai kỹ thuật đo(DC2CK18)_2</t>
  </si>
  <si>
    <t>DC2DT51-DCK72</t>
  </si>
  <si>
    <t>DC2HT42</t>
  </si>
  <si>
    <t>Toán học rời rạc(DC2HT42)_4</t>
  </si>
  <si>
    <t>DC2HT13-DCK72</t>
  </si>
  <si>
    <t>DC1CB11</t>
  </si>
  <si>
    <t>Toán 1(DC1CB11)_4</t>
  </si>
  <si>
    <t>Viết</t>
  </si>
  <si>
    <t>DC2DT27-DCK72</t>
  </si>
  <si>
    <t>DC2DT27</t>
  </si>
  <si>
    <t>Lý thuyết mạch(DC2DT27)_4</t>
  </si>
  <si>
    <t>DC2HT34-DCK72</t>
  </si>
  <si>
    <t>DC2TT23</t>
  </si>
  <si>
    <t>Ngôn ngữ lập trình C(DC2TT23)_3</t>
  </si>
  <si>
    <t>TH</t>
  </si>
  <si>
    <t>DC1CB35-DCK72</t>
  </si>
  <si>
    <t>DC1TT22</t>
  </si>
  <si>
    <t>Vật lý đại cương 2(DC1TT22)_2</t>
  </si>
  <si>
    <t>TN</t>
  </si>
  <si>
    <t>DC1CB41</t>
  </si>
  <si>
    <t>Toán 2(DC1CB41)_2</t>
  </si>
  <si>
    <t>DC2TT35-DCK72</t>
  </si>
  <si>
    <t>DC3CN27</t>
  </si>
  <si>
    <t>Mạng truyền thông công nghiệp(DC3CN27)_3</t>
  </si>
  <si>
    <t>DC2CK65</t>
  </si>
  <si>
    <t>Nguyên lý máy(DC2CK65)_2</t>
  </si>
  <si>
    <t>DC2DT28-DCK72</t>
  </si>
  <si>
    <t>DC1CB57</t>
  </si>
  <si>
    <t>Toán 3(DC1CB57)_3</t>
  </si>
  <si>
    <t>DC2TT11-DCK72</t>
  </si>
  <si>
    <t>DC2ME21</t>
  </si>
  <si>
    <t>Cấu trúc dữ liệu và giải thuật(DC2ME21)_3</t>
  </si>
  <si>
    <t>DC2HT34</t>
  </si>
  <si>
    <t>Lập trình trực quan C#(DC2HT34)_3</t>
  </si>
  <si>
    <t>DC2HT27</t>
  </si>
  <si>
    <t>Lập trình Java cơ bản(DC2HT27)_3</t>
  </si>
  <si>
    <t>DC2CK63</t>
  </si>
  <si>
    <t>Đồ án chi tiết máy(DC2CK63)_1</t>
  </si>
  <si>
    <t>DC2ME33</t>
  </si>
  <si>
    <t>Chi tiết máy(DC2ME33)_4</t>
  </si>
  <si>
    <t xml:space="preserve"> </t>
  </si>
  <si>
    <t>SA</t>
  </si>
  <si>
    <t>CHÈN TRÊN DÒNG NÀY</t>
  </si>
  <si>
    <t>KP12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</si>
</sst>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yy;@"/>
    <numFmt numFmtId="165" formatCode="dd/mm"/>
    <numFmt numFmtId="166" formatCode="[$-1010000]dd/mm/yyyy;@"/>
  </numFmts>
  <fonts count="41" x14ac:knownFonts="1"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Calibri"/>
      <family val="2"/>
      <charset val="163"/>
      <scheme val="minor"/>
    </font>
    <font>
      <sz val="8"/>
      <name val="Arial Narrow"/>
      <family val="2"/>
    </font>
    <font>
      <sz val="10"/>
      <color theme="3" tint="0.39997558519241921"/>
      <name val="Arial"/>
      <family val="2"/>
    </font>
    <font>
      <sz val="11"/>
      <color theme="3"/>
      <name val="Arial Narrow"/>
      <family val="2"/>
    </font>
    <font>
      <b/>
      <sz val="13"/>
      <color theme="3"/>
      <name val="Times New Roman"/>
      <family val="1"/>
    </font>
    <font>
      <sz val="9"/>
      <color theme="1"/>
      <name val="Arial Narrow"/>
      <family val="2"/>
    </font>
    <font>
      <sz val="8"/>
      <color rgb="FF002060"/>
      <name val="Arial Narrow"/>
      <family val="2"/>
    </font>
    <font>
      <b/>
      <sz val="10"/>
      <color rgb="FFC00000"/>
      <name val="Arial Narrow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227">
    <xf numFmtId="0" fontId="0" fillId="0" borderId="0" xfId="0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164" fontId="3" fillId="0" borderId="0" xfId="0" applyNumberFormat="1" applyFont="1" applyAlignment="1">
      <alignment horizontal="left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7" fillId="2" borderId="0" xfId="0" applyFont="1" applyFill="1" applyAlignment="1">
      <alignment textRotation="90" shrinkToFit="1"/>
    </xf>
    <xf numFmtId="0" fontId="8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/>
    </xf>
    <xf numFmtId="0" fontId="8" fillId="2" borderId="0" xfId="0" applyFont="1" applyFill="1" applyAlignment="1">
      <alignment textRotation="90"/>
    </xf>
    <xf numFmtId="0" fontId="8" fillId="2" borderId="0" xfId="0" applyFont="1" applyFill="1" applyAlignment="1">
      <alignment horizontal="center" textRotation="90"/>
    </xf>
    <xf numFmtId="164" fontId="8" fillId="2" borderId="0" xfId="0" applyNumberFormat="1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0" fontId="10" fillId="2" borderId="0" xfId="0" applyFont="1" applyFill="1" applyAlignment="1">
      <alignment horizontal="center" textRotation="90"/>
    </xf>
    <xf numFmtId="0" fontId="11" fillId="0" borderId="2" xfId="0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top" wrapText="1" shrinkToFi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164" fontId="17" fillId="0" borderId="5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textRotation="90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top" wrapText="1" shrinkToFi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textRotation="90" wrapText="1"/>
    </xf>
    <xf numFmtId="164" fontId="17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shrinkToFit="1"/>
    </xf>
    <xf numFmtId="0" fontId="17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 wrapText="1" shrinkToFi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164" fontId="17" fillId="0" borderId="22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 textRotation="90" wrapText="1"/>
    </xf>
    <xf numFmtId="0" fontId="17" fillId="0" borderId="2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shrinkToFit="1"/>
    </xf>
    <xf numFmtId="0" fontId="17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22" fontId="2" fillId="3" borderId="0" xfId="0" applyNumberFormat="1" applyFont="1" applyFill="1" applyAlignment="1">
      <alignment vertical="top" shrinkToFit="1"/>
    </xf>
    <xf numFmtId="0" fontId="2" fillId="3" borderId="0" xfId="0" applyFont="1" applyFill="1" applyAlignment="1">
      <alignment vertical="top" shrinkToFit="1"/>
    </xf>
    <xf numFmtId="0" fontId="23" fillId="3" borderId="0" xfId="1" applyFont="1" applyFill="1" applyAlignment="1">
      <alignment shrinkToFit="1"/>
    </xf>
    <xf numFmtId="0" fontId="17" fillId="3" borderId="28" xfId="0" applyFont="1" applyFill="1" applyBorder="1" applyAlignment="1">
      <alignment horizontal="center" vertical="top" shrinkToFit="1"/>
    </xf>
    <xf numFmtId="0" fontId="24" fillId="0" borderId="29" xfId="0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vertical="top" wrapText="1"/>
    </xf>
    <xf numFmtId="164" fontId="26" fillId="3" borderId="29" xfId="0" applyNumberFormat="1" applyFont="1" applyFill="1" applyBorder="1" applyAlignment="1">
      <alignment horizontal="center" vertical="top" shrinkToFit="1"/>
    </xf>
    <xf numFmtId="0" fontId="26" fillId="3" borderId="29" xfId="0" applyFont="1" applyFill="1" applyBorder="1" applyAlignment="1">
      <alignment horizontal="center" vertical="top" shrinkToFit="1"/>
    </xf>
    <xf numFmtId="12" fontId="25" fillId="3" borderId="29" xfId="0" applyNumberFormat="1" applyFont="1" applyFill="1" applyBorder="1" applyAlignment="1">
      <alignment vertical="top"/>
    </xf>
    <xf numFmtId="0" fontId="18" fillId="3" borderId="29" xfId="0" applyFont="1" applyFill="1" applyBorder="1" applyAlignment="1">
      <alignment horizontal="center" vertical="top" shrinkToFit="1"/>
    </xf>
    <xf numFmtId="0" fontId="17" fillId="3" borderId="29" xfId="0" applyFont="1" applyFill="1" applyBorder="1" applyAlignment="1">
      <alignment horizontal="center" vertical="top" shrinkToFit="1"/>
    </xf>
    <xf numFmtId="165" fontId="18" fillId="3" borderId="29" xfId="0" applyNumberFormat="1" applyFont="1" applyFill="1" applyBorder="1" applyAlignment="1">
      <alignment horizontal="center" vertical="top" shrinkToFit="1"/>
    </xf>
    <xf numFmtId="165" fontId="18" fillId="3" borderId="30" xfId="0" applyNumberFormat="1" applyFont="1" applyFill="1" applyBorder="1" applyAlignment="1">
      <alignment horizontal="center" vertical="top" shrinkToFit="1"/>
    </xf>
    <xf numFmtId="0" fontId="6" fillId="3" borderId="31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/>
    <xf numFmtId="0" fontId="19" fillId="3" borderId="1" xfId="0" applyFont="1" applyFill="1" applyBorder="1"/>
    <xf numFmtId="0" fontId="19" fillId="3" borderId="11" xfId="0" applyFont="1" applyFill="1" applyBorder="1"/>
    <xf numFmtId="0" fontId="25" fillId="3" borderId="13" xfId="0" applyFont="1" applyFill="1" applyBorder="1" applyAlignment="1">
      <alignment horizontal="center" vertical="top" shrinkToFit="1"/>
    </xf>
    <xf numFmtId="0" fontId="25" fillId="3" borderId="1" xfId="0" applyFont="1" applyFill="1" applyBorder="1" applyAlignment="1">
      <alignment horizontal="center" vertical="top" shrinkToFit="1"/>
    </xf>
    <xf numFmtId="0" fontId="0" fillId="3" borderId="0" xfId="0" applyFill="1"/>
    <xf numFmtId="0" fontId="23" fillId="3" borderId="0" xfId="1" applyFont="1" applyFill="1" applyBorder="1" applyAlignment="1">
      <alignment shrinkToFit="1"/>
    </xf>
    <xf numFmtId="0" fontId="4" fillId="3" borderId="0" xfId="0" applyFont="1" applyFill="1" applyAlignment="1">
      <alignment shrinkToFit="1"/>
    </xf>
    <xf numFmtId="0" fontId="23" fillId="3" borderId="1" xfId="1" applyFont="1" applyFill="1" applyBorder="1" applyAlignment="1">
      <alignment shrinkToFit="1"/>
    </xf>
    <xf numFmtId="22" fontId="27" fillId="3" borderId="0" xfId="0" applyNumberFormat="1" applyFont="1" applyFill="1" applyAlignment="1">
      <alignment vertical="top" shrinkToFit="1"/>
    </xf>
    <xf numFmtId="0" fontId="27" fillId="3" borderId="0" xfId="0" applyFont="1" applyFill="1" applyAlignment="1">
      <alignment vertical="top" shrinkToFit="1"/>
    </xf>
    <xf numFmtId="0" fontId="28" fillId="3" borderId="29" xfId="0" applyFont="1" applyFill="1" applyBorder="1" applyAlignment="1">
      <alignment horizontal="center" vertical="top" shrinkToFit="1"/>
    </xf>
    <xf numFmtId="0" fontId="29" fillId="3" borderId="29" xfId="0" applyFont="1" applyFill="1" applyBorder="1" applyAlignment="1">
      <alignment horizontal="center" vertical="top" shrinkToFit="1"/>
    </xf>
    <xf numFmtId="165" fontId="28" fillId="3" borderId="29" xfId="0" applyNumberFormat="1" applyFont="1" applyFill="1" applyBorder="1" applyAlignment="1">
      <alignment horizontal="center" vertical="top" shrinkToFit="1"/>
    </xf>
    <xf numFmtId="165" fontId="28" fillId="3" borderId="30" xfId="0" applyNumberFormat="1" applyFont="1" applyFill="1" applyBorder="1" applyAlignment="1">
      <alignment horizontal="center" vertical="top" shrinkToFit="1"/>
    </xf>
    <xf numFmtId="0" fontId="30" fillId="3" borderId="31" xfId="0" applyFont="1" applyFill="1" applyBorder="1" applyAlignment="1">
      <alignment horizontal="center" vertical="top" wrapText="1"/>
    </xf>
    <xf numFmtId="0" fontId="23" fillId="3" borderId="31" xfId="0" applyFont="1" applyFill="1" applyBorder="1" applyAlignment="1">
      <alignment horizontal="center" vertical="top" wrapText="1"/>
    </xf>
    <xf numFmtId="0" fontId="28" fillId="3" borderId="0" xfId="0" applyFont="1" applyFill="1" applyAlignment="1">
      <alignment horizontal="center" vertical="top"/>
    </xf>
    <xf numFmtId="0" fontId="28" fillId="3" borderId="1" xfId="0" applyFont="1" applyFill="1" applyBorder="1" applyAlignment="1">
      <alignment horizontal="center" vertical="top"/>
    </xf>
    <xf numFmtId="0" fontId="28" fillId="3" borderId="1" xfId="0" applyFont="1" applyFill="1" applyBorder="1"/>
    <xf numFmtId="0" fontId="31" fillId="3" borderId="1" xfId="0" applyFont="1" applyFill="1" applyBorder="1"/>
    <xf numFmtId="0" fontId="31" fillId="3" borderId="11" xfId="0" applyFont="1" applyFill="1" applyBorder="1"/>
    <xf numFmtId="0" fontId="28" fillId="3" borderId="13" xfId="0" applyFont="1" applyFill="1" applyBorder="1" applyAlignment="1">
      <alignment horizontal="center" vertical="top" shrinkToFit="1"/>
    </xf>
    <xf numFmtId="0" fontId="28" fillId="3" borderId="1" xfId="0" applyFont="1" applyFill="1" applyBorder="1" applyAlignment="1">
      <alignment horizontal="center" vertical="top" shrinkToFit="1"/>
    </xf>
    <xf numFmtId="0" fontId="1" fillId="3" borderId="0" xfId="0" applyFont="1" applyFill="1"/>
    <xf numFmtId="0" fontId="32" fillId="3" borderId="0" xfId="0" applyFont="1" applyFill="1" applyAlignment="1">
      <alignment vertical="center" shrinkToFit="1"/>
    </xf>
    <xf numFmtId="0" fontId="0" fillId="0" borderId="0" xfId="0" applyFill="1"/>
    <xf numFmtId="22" fontId="2" fillId="0" borderId="0" xfId="0" applyNumberFormat="1" applyFont="1" applyFill="1" applyAlignment="1">
      <alignment vertical="top" shrinkToFit="1"/>
    </xf>
    <xf numFmtId="0" fontId="2" fillId="0" borderId="0" xfId="0" applyFont="1" applyFill="1" applyAlignment="1">
      <alignment vertical="top" shrinkToFit="1"/>
    </xf>
    <xf numFmtId="0" fontId="33" fillId="0" borderId="0" xfId="0" applyFont="1" applyFill="1" applyBorder="1"/>
    <xf numFmtId="0" fontId="25" fillId="0" borderId="29" xfId="0" applyFont="1" applyFill="1" applyBorder="1" applyAlignment="1">
      <alignment horizontal="center" vertical="top" shrinkToFit="1"/>
    </xf>
    <xf numFmtId="0" fontId="25" fillId="0" borderId="29" xfId="0" applyFont="1" applyFill="1" applyBorder="1" applyAlignment="1">
      <alignment vertical="top" wrapText="1"/>
    </xf>
    <xf numFmtId="12" fontId="25" fillId="0" borderId="29" xfId="0" applyNumberFormat="1" applyFont="1" applyFill="1" applyBorder="1" applyAlignment="1">
      <alignment vertical="top"/>
    </xf>
    <xf numFmtId="0" fontId="18" fillId="0" borderId="29" xfId="0" applyFont="1" applyFill="1" applyBorder="1" applyAlignment="1">
      <alignment horizontal="center" vertical="top" shrinkToFit="1"/>
    </xf>
    <xf numFmtId="0" fontId="17" fillId="0" borderId="29" xfId="0" applyFont="1" applyFill="1" applyBorder="1" applyAlignment="1">
      <alignment horizontal="center" vertical="top" shrinkToFit="1"/>
    </xf>
    <xf numFmtId="165" fontId="18" fillId="0" borderId="29" xfId="0" applyNumberFormat="1" applyFont="1" applyFill="1" applyBorder="1" applyAlignment="1">
      <alignment horizontal="center" vertical="top" shrinkToFit="1"/>
    </xf>
    <xf numFmtId="165" fontId="18" fillId="0" borderId="30" xfId="0" applyNumberFormat="1" applyFont="1" applyFill="1" applyBorder="1" applyAlignment="1">
      <alignment horizontal="center" vertical="top" shrinkToFit="1"/>
    </xf>
    <xf numFmtId="0" fontId="6" fillId="0" borderId="31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/>
    <xf numFmtId="0" fontId="19" fillId="0" borderId="1" xfId="0" applyFont="1" applyFill="1" applyBorder="1"/>
    <xf numFmtId="0" fontId="19" fillId="0" borderId="11" xfId="0" applyFont="1" applyFill="1" applyBorder="1"/>
    <xf numFmtId="0" fontId="25" fillId="0" borderId="13" xfId="0" applyFont="1" applyFill="1" applyBorder="1" applyAlignment="1">
      <alignment horizontal="center" vertical="top" shrinkToFit="1"/>
    </xf>
    <xf numFmtId="0" fontId="25" fillId="0" borderId="1" xfId="0" applyFont="1" applyFill="1" applyBorder="1" applyAlignment="1">
      <alignment horizontal="center" vertical="top" shrinkToFit="1"/>
    </xf>
    <xf numFmtId="0" fontId="23" fillId="3" borderId="0" xfId="0" applyFont="1" applyFill="1" applyAlignment="1">
      <alignment shrinkToFit="1"/>
    </xf>
    <xf numFmtId="0" fontId="34" fillId="3" borderId="29" xfId="0" applyFont="1" applyFill="1" applyBorder="1" applyAlignment="1">
      <alignment horizontal="center" vertical="top" shrinkToFit="1"/>
    </xf>
    <xf numFmtId="0" fontId="6" fillId="3" borderId="3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shrinkToFit="1"/>
    </xf>
    <xf numFmtId="0" fontId="35" fillId="3" borderId="28" xfId="0" applyFont="1" applyFill="1" applyBorder="1" applyAlignment="1">
      <alignment horizontal="center" vertical="top" shrinkToFit="1"/>
    </xf>
    <xf numFmtId="0" fontId="36" fillId="3" borderId="31" xfId="0" applyFont="1" applyFill="1" applyBorder="1" applyAlignment="1">
      <alignment horizontal="center" vertical="top" wrapText="1"/>
    </xf>
    <xf numFmtId="0" fontId="37" fillId="3" borderId="0" xfId="1" applyFont="1" applyFill="1" applyAlignment="1">
      <alignment shrinkToFit="1"/>
    </xf>
    <xf numFmtId="0" fontId="33" fillId="3" borderId="0" xfId="0" applyFont="1" applyFill="1"/>
    <xf numFmtId="0" fontId="25" fillId="0" borderId="32" xfId="0" applyFont="1" applyBorder="1" applyAlignment="1">
      <alignment horizontal="center" vertical="top" shrinkToFit="1"/>
    </xf>
    <xf numFmtId="22" fontId="2" fillId="0" borderId="32" xfId="0" applyNumberFormat="1" applyFont="1" applyBorder="1" applyAlignment="1">
      <alignment vertical="top" shrinkToFit="1"/>
    </xf>
    <xf numFmtId="0" fontId="2" fillId="0" borderId="32" xfId="0" applyFont="1" applyBorder="1" applyAlignment="1">
      <alignment vertical="top" shrinkToFit="1"/>
    </xf>
    <xf numFmtId="0" fontId="23" fillId="0" borderId="32" xfId="1" applyFont="1" applyBorder="1" applyAlignment="1">
      <alignment shrinkToFit="1"/>
    </xf>
    <xf numFmtId="0" fontId="35" fillId="0" borderId="32" xfId="0" applyFont="1" applyBorder="1" applyAlignment="1">
      <alignment horizontal="center" vertical="top" shrinkToFit="1"/>
    </xf>
    <xf numFmtId="0" fontId="34" fillId="0" borderId="32" xfId="0" applyFont="1" applyBorder="1" applyAlignment="1">
      <alignment horizontal="center" vertical="top" shrinkToFit="1"/>
    </xf>
    <xf numFmtId="0" fontId="25" fillId="0" borderId="0" xfId="0" applyFont="1" applyAlignment="1">
      <alignment horizontal="center" vertical="top" shrinkToFit="1"/>
    </xf>
    <xf numFmtId="0" fontId="25" fillId="0" borderId="32" xfId="0" applyFont="1" applyBorder="1" applyAlignment="1">
      <alignment vertical="top" wrapText="1"/>
    </xf>
    <xf numFmtId="164" fontId="26" fillId="0" borderId="32" xfId="0" applyNumberFormat="1" applyFont="1" applyBorder="1" applyAlignment="1">
      <alignment horizontal="center" vertical="top" shrinkToFit="1"/>
    </xf>
    <xf numFmtId="0" fontId="26" fillId="0" borderId="32" xfId="0" applyFont="1" applyBorder="1" applyAlignment="1">
      <alignment horizontal="center" vertical="top" shrinkToFit="1"/>
    </xf>
    <xf numFmtId="12" fontId="25" fillId="0" borderId="32" xfId="0" applyNumberFormat="1" applyFont="1" applyBorder="1" applyAlignment="1">
      <alignment vertical="top"/>
    </xf>
    <xf numFmtId="0" fontId="18" fillId="0" borderId="32" xfId="0" applyFont="1" applyBorder="1" applyAlignment="1">
      <alignment horizontal="center" vertical="top" shrinkToFit="1"/>
    </xf>
    <xf numFmtId="0" fontId="17" fillId="0" borderId="32" xfId="0" applyFont="1" applyBorder="1" applyAlignment="1">
      <alignment horizontal="center" vertical="top" shrinkToFit="1"/>
    </xf>
    <xf numFmtId="165" fontId="18" fillId="0" borderId="32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32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0" xfId="0" applyFont="1"/>
    <xf numFmtId="0" fontId="0" fillId="0" borderId="32" xfId="0" applyBorder="1"/>
    <xf numFmtId="22" fontId="2" fillId="0" borderId="0" xfId="0" applyNumberFormat="1" applyFont="1" applyAlignment="1">
      <alignment vertical="top" shrinkToFit="1"/>
    </xf>
    <xf numFmtId="0" fontId="2" fillId="0" borderId="0" xfId="0" applyFont="1" applyAlignment="1">
      <alignment vertical="top" shrinkToFit="1"/>
    </xf>
    <xf numFmtId="0" fontId="23" fillId="0" borderId="0" xfId="1" applyFont="1" applyAlignment="1">
      <alignment shrinkToFit="1"/>
    </xf>
    <xf numFmtId="0" fontId="35" fillId="0" borderId="0" xfId="0" applyFont="1" applyAlignment="1">
      <alignment horizontal="center" vertical="top" shrinkToFit="1"/>
    </xf>
    <xf numFmtId="0" fontId="34" fillId="0" borderId="0" xfId="0" applyFont="1" applyAlignment="1">
      <alignment horizontal="center" vertical="top" shrinkToFit="1"/>
    </xf>
    <xf numFmtId="0" fontId="25" fillId="0" borderId="16" xfId="0" applyFont="1" applyBorder="1" applyAlignment="1">
      <alignment horizontal="center" vertical="top" shrinkToFit="1"/>
    </xf>
    <xf numFmtId="0" fontId="25" fillId="0" borderId="0" xfId="0" applyFont="1" applyAlignment="1">
      <alignment vertical="top" wrapText="1"/>
    </xf>
    <xf numFmtId="164" fontId="26" fillId="0" borderId="0" xfId="0" applyNumberFormat="1" applyFont="1" applyAlignment="1">
      <alignment horizontal="center" vertical="top" shrinkToFit="1"/>
    </xf>
    <xf numFmtId="0" fontId="26" fillId="0" borderId="0" xfId="0" applyFont="1" applyAlignment="1">
      <alignment horizontal="center" vertical="top" shrinkToFit="1"/>
    </xf>
    <xf numFmtId="12" fontId="25" fillId="0" borderId="0" xfId="0" applyNumberFormat="1" applyFont="1" applyAlignment="1">
      <alignment vertical="top"/>
    </xf>
    <xf numFmtId="0" fontId="18" fillId="0" borderId="0" xfId="0" applyFont="1" applyAlignment="1">
      <alignment horizontal="center" vertical="top" shrinkToFit="1"/>
    </xf>
    <xf numFmtId="0" fontId="17" fillId="0" borderId="0" xfId="0" applyFont="1" applyAlignment="1">
      <alignment horizontal="center" vertical="top" shrinkToFit="1"/>
    </xf>
    <xf numFmtId="165" fontId="18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/>
    <xf numFmtId="0" fontId="38" fillId="0" borderId="34" xfId="0" applyFont="1" applyBorder="1" applyAlignment="1">
      <alignment vertical="top"/>
    </xf>
    <xf numFmtId="0" fontId="2" fillId="0" borderId="0" xfId="0" applyFont="1" applyAlignment="1">
      <alignment vertical="top"/>
    </xf>
    <xf numFmtId="0" fontId="37" fillId="4" borderId="0" xfId="1" applyFont="1" applyFill="1" applyAlignment="1">
      <alignment shrinkToFit="1"/>
    </xf>
    <xf numFmtId="0" fontId="25" fillId="0" borderId="15" xfId="0" applyFont="1" applyBorder="1" applyAlignment="1">
      <alignment vertical="top" shrinkToFit="1"/>
    </xf>
    <xf numFmtId="0" fontId="25" fillId="0" borderId="16" xfId="0" applyFont="1" applyBorder="1" applyAlignment="1">
      <alignment vertical="top" wrapText="1"/>
    </xf>
    <xf numFmtId="164" fontId="26" fillId="0" borderId="16" xfId="0" applyNumberFormat="1" applyFont="1" applyBorder="1" applyAlignment="1">
      <alignment horizontal="center" vertical="top" shrinkToFit="1"/>
    </xf>
    <xf numFmtId="166" fontId="26" fillId="0" borderId="16" xfId="0" applyNumberFormat="1" applyFont="1" applyBorder="1" applyAlignment="1">
      <alignment horizontal="center" vertical="top" shrinkToFit="1"/>
    </xf>
    <xf numFmtId="0" fontId="26" fillId="0" borderId="16" xfId="0" applyFont="1" applyBorder="1" applyAlignment="1">
      <alignment horizontal="center" vertical="top" shrinkToFit="1"/>
    </xf>
    <xf numFmtId="0" fontId="25" fillId="0" borderId="17" xfId="0" applyFont="1" applyBorder="1" applyAlignment="1">
      <alignment vertical="top"/>
    </xf>
    <xf numFmtId="0" fontId="18" fillId="0" borderId="15" xfId="0" applyFont="1" applyBorder="1" applyAlignment="1">
      <alignment horizontal="center" vertical="top" shrinkToFit="1"/>
    </xf>
    <xf numFmtId="0" fontId="18" fillId="0" borderId="18" xfId="0" applyFont="1" applyBorder="1" applyAlignment="1">
      <alignment horizontal="center" vertical="top" shrinkToFit="1"/>
    </xf>
    <xf numFmtId="0" fontId="18" fillId="0" borderId="16" xfId="0" applyFont="1" applyBorder="1" applyAlignment="1">
      <alignment horizontal="center" vertical="top" shrinkToFit="1"/>
    </xf>
    <xf numFmtId="0" fontId="17" fillId="0" borderId="16" xfId="0" applyFont="1" applyBorder="1" applyAlignment="1">
      <alignment horizontal="center" vertical="top" shrinkToFit="1"/>
    </xf>
    <xf numFmtId="165" fontId="18" fillId="0" borderId="16" xfId="0" applyNumberFormat="1" applyFont="1" applyBorder="1" applyAlignment="1">
      <alignment horizontal="center" vertical="top" shrinkToFit="1"/>
    </xf>
    <xf numFmtId="165" fontId="18" fillId="0" borderId="17" xfId="0" applyNumberFormat="1" applyFont="1" applyBorder="1" applyAlignment="1">
      <alignment horizontal="center" vertical="top" shrinkToFit="1"/>
    </xf>
    <xf numFmtId="0" fontId="18" fillId="0" borderId="20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/>
    <xf numFmtId="0" fontId="19" fillId="0" borderId="1" xfId="0" applyFont="1" applyBorder="1"/>
    <xf numFmtId="0" fontId="4" fillId="0" borderId="0" xfId="0" applyFont="1" applyAlignment="1">
      <alignment shrinkToFit="1"/>
    </xf>
    <xf numFmtId="0" fontId="0" fillId="0" borderId="33" xfId="0" applyBorder="1"/>
    <xf numFmtId="0" fontId="3" fillId="0" borderId="35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ED02B5EA-AE19-4569-BCB4-8DE193EC30A6}"/>
  </cellStyles>
  <dxfs count="785">
    <dxf>
      <fill>
        <patternFill>
          <bgColor theme="6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6A6D62CF-A660-4159-8C0A-901CCE3575A5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24256F72-2B29-4CCF-9F0D-AFB282EE3891}"/>
            </a:ext>
          </a:extLst>
        </xdr:cNvPr>
        <xdr:cNvSpPr/>
      </xdr:nvSpPr>
      <xdr:spPr>
        <a:xfrm>
          <a:off x="6405916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821D0FBC-0140-423C-95C3-D0A8D84139D4}"/>
            </a:ext>
          </a:extLst>
        </xdr:cNvPr>
        <xdr:cNvSpPr/>
      </xdr:nvSpPr>
      <xdr:spPr>
        <a:xfrm>
          <a:off x="759205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3</xdr:col>
      <xdr:colOff>472326</xdr:colOff>
      <xdr:row>160</xdr:row>
      <xdr:rowOff>201706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47559A-298A-494F-B93A-EDF37BAFD97D}"/>
            </a:ext>
          </a:extLst>
        </xdr:cNvPr>
        <xdr:cNvSpPr txBox="1"/>
      </xdr:nvSpPr>
      <xdr:spPr>
        <a:xfrm>
          <a:off x="0" y="40271700"/>
          <a:ext cx="0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Lich%20thi%202017.2018.13.11_TA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&#7870;%20HO&#7840;CH%20THI%20V2%20H&#7884;C%20K&#7922;%201%20N&#258;M%20H&#7884;C%2022-23%20(K73+KP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/>
          <cell r="K11"/>
          <cell r="L11"/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/>
          <cell r="K24"/>
          <cell r="L24"/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/>
          <cell r="K33"/>
          <cell r="L33"/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/>
          <cell r="I1305"/>
        </row>
        <row r="1306">
          <cell r="E1306"/>
          <cell r="I1306"/>
        </row>
        <row r="1307">
          <cell r="E1307"/>
          <cell r="I1307"/>
        </row>
        <row r="1308">
          <cell r="E1308"/>
          <cell r="I1308"/>
        </row>
        <row r="1309">
          <cell r="E1309"/>
          <cell r="I1309"/>
        </row>
        <row r="1310">
          <cell r="E1310"/>
          <cell r="I1310"/>
        </row>
        <row r="1311">
          <cell r="E1311"/>
          <cell r="I1311"/>
        </row>
        <row r="1312">
          <cell r="E1312"/>
          <cell r="I1312"/>
        </row>
        <row r="1313">
          <cell r="E1313"/>
          <cell r="I1313"/>
        </row>
        <row r="1314">
          <cell r="E1314"/>
          <cell r="I1314"/>
        </row>
        <row r="1315">
          <cell r="E1315"/>
          <cell r="I1315"/>
        </row>
        <row r="1316">
          <cell r="E1316"/>
          <cell r="I1316"/>
        </row>
        <row r="1317">
          <cell r="E1317"/>
          <cell r="I1317"/>
        </row>
        <row r="1318">
          <cell r="E1318"/>
          <cell r="I1318"/>
        </row>
        <row r="1319">
          <cell r="E1319"/>
          <cell r="I1319"/>
        </row>
        <row r="1320">
          <cell r="E1320"/>
          <cell r="I1320"/>
        </row>
        <row r="1321">
          <cell r="E1321"/>
          <cell r="I1321"/>
        </row>
        <row r="1322">
          <cell r="E1322"/>
          <cell r="I1322"/>
        </row>
        <row r="1323">
          <cell r="E1323"/>
          <cell r="I1323"/>
        </row>
        <row r="1324">
          <cell r="E1324"/>
          <cell r="I1324"/>
        </row>
        <row r="1325">
          <cell r="E1325"/>
          <cell r="I1325"/>
        </row>
        <row r="1326">
          <cell r="E1326"/>
          <cell r="I1326"/>
        </row>
        <row r="1327">
          <cell r="E1327"/>
          <cell r="I1327"/>
        </row>
        <row r="1328">
          <cell r="E1328"/>
          <cell r="I1328"/>
        </row>
        <row r="1329">
          <cell r="E1329"/>
          <cell r="I1329"/>
        </row>
        <row r="1330">
          <cell r="E1330"/>
          <cell r="I1330"/>
        </row>
        <row r="1331">
          <cell r="E1331"/>
          <cell r="I1331"/>
        </row>
        <row r="1332">
          <cell r="E1332"/>
          <cell r="I1332"/>
        </row>
        <row r="1333">
          <cell r="E1333"/>
          <cell r="I1333"/>
        </row>
        <row r="1334">
          <cell r="E1334"/>
          <cell r="I1334"/>
        </row>
        <row r="1335">
          <cell r="E1335"/>
          <cell r="I1335"/>
        </row>
        <row r="1336">
          <cell r="E1336"/>
          <cell r="I1336"/>
        </row>
        <row r="1337">
          <cell r="E1337"/>
          <cell r="I1337"/>
        </row>
        <row r="1338">
          <cell r="E1338"/>
          <cell r="I1338"/>
        </row>
        <row r="1339">
          <cell r="E1339"/>
          <cell r="I1339"/>
        </row>
        <row r="1340">
          <cell r="E1340"/>
          <cell r="I1340"/>
        </row>
        <row r="1341">
          <cell r="E1341"/>
          <cell r="I1341"/>
        </row>
        <row r="1342">
          <cell r="E1342"/>
          <cell r="I1342"/>
        </row>
        <row r="1343">
          <cell r="E1343"/>
          <cell r="I1343"/>
        </row>
        <row r="1344">
          <cell r="E1344"/>
          <cell r="I1344"/>
        </row>
        <row r="1345">
          <cell r="E1345"/>
          <cell r="I1345"/>
        </row>
        <row r="1346">
          <cell r="E1346"/>
          <cell r="I1346"/>
        </row>
        <row r="1347">
          <cell r="E1347"/>
          <cell r="I1347"/>
        </row>
        <row r="1348">
          <cell r="E1348"/>
          <cell r="I1348"/>
        </row>
        <row r="1349">
          <cell r="E1349"/>
          <cell r="I1349"/>
        </row>
        <row r="1350">
          <cell r="E1350"/>
          <cell r="I1350"/>
        </row>
        <row r="1351">
          <cell r="E1351"/>
          <cell r="I1351"/>
        </row>
        <row r="1352">
          <cell r="E1352"/>
          <cell r="I1352"/>
        </row>
        <row r="1353">
          <cell r="E1353"/>
          <cell r="I1353"/>
        </row>
        <row r="1354">
          <cell r="E1354"/>
          <cell r="I1354"/>
        </row>
        <row r="1355">
          <cell r="E1355"/>
          <cell r="I1355"/>
        </row>
        <row r="1356">
          <cell r="E1356"/>
          <cell r="I1356"/>
        </row>
        <row r="1357">
          <cell r="E1357"/>
          <cell r="I1357"/>
        </row>
        <row r="1358">
          <cell r="E1358"/>
          <cell r="I1358"/>
        </row>
        <row r="1359">
          <cell r="E1359"/>
          <cell r="I1359"/>
        </row>
        <row r="1360">
          <cell r="E1360"/>
          <cell r="I1360"/>
        </row>
        <row r="1361">
          <cell r="E1361"/>
          <cell r="I1361"/>
        </row>
        <row r="1362">
          <cell r="E1362"/>
          <cell r="I1362"/>
        </row>
        <row r="1363">
          <cell r="E1363"/>
          <cell r="I1363"/>
        </row>
        <row r="1364">
          <cell r="E1364"/>
          <cell r="I1364"/>
        </row>
        <row r="1365">
          <cell r="E1365"/>
          <cell r="I1365"/>
        </row>
        <row r="1366">
          <cell r="E1366"/>
          <cell r="I1366"/>
        </row>
        <row r="1367">
          <cell r="E1367"/>
          <cell r="I1367"/>
        </row>
        <row r="1368">
          <cell r="E1368"/>
          <cell r="I1368"/>
        </row>
        <row r="1369">
          <cell r="E1369"/>
          <cell r="I1369"/>
        </row>
        <row r="1370">
          <cell r="E1370"/>
          <cell r="I1370"/>
        </row>
        <row r="1371">
          <cell r="E1371"/>
          <cell r="I1371"/>
        </row>
        <row r="1372">
          <cell r="E1372"/>
          <cell r="I1372"/>
        </row>
        <row r="1373">
          <cell r="E1373"/>
          <cell r="I1373"/>
        </row>
        <row r="1374">
          <cell r="E1374"/>
          <cell r="I1374"/>
        </row>
        <row r="1375">
          <cell r="E1375"/>
          <cell r="I1375"/>
        </row>
        <row r="1376">
          <cell r="E1376"/>
          <cell r="I1376"/>
        </row>
        <row r="1377">
          <cell r="E1377"/>
          <cell r="I1377"/>
        </row>
        <row r="1378">
          <cell r="E1378"/>
          <cell r="I1378"/>
        </row>
        <row r="1379">
          <cell r="E1379"/>
          <cell r="I1379"/>
        </row>
        <row r="1380">
          <cell r="E1380"/>
          <cell r="I1380"/>
        </row>
        <row r="1381">
          <cell r="E1381"/>
          <cell r="I1381"/>
        </row>
        <row r="1382">
          <cell r="E1382"/>
          <cell r="I1382"/>
        </row>
        <row r="1383">
          <cell r="E1383"/>
          <cell r="I1383"/>
        </row>
        <row r="1384">
          <cell r="E1384"/>
          <cell r="I1384"/>
        </row>
        <row r="1385">
          <cell r="E1385"/>
          <cell r="I1385"/>
        </row>
        <row r="1386">
          <cell r="E1386"/>
          <cell r="I1386"/>
        </row>
        <row r="1387">
          <cell r="E1387"/>
          <cell r="I1387"/>
        </row>
        <row r="1388">
          <cell r="E1388"/>
          <cell r="I1388"/>
        </row>
        <row r="1389">
          <cell r="E1389"/>
          <cell r="I1389"/>
        </row>
        <row r="1390">
          <cell r="E1390"/>
          <cell r="I1390"/>
        </row>
        <row r="1391">
          <cell r="E1391"/>
          <cell r="I1391"/>
        </row>
        <row r="1392">
          <cell r="E1392"/>
          <cell r="I1392"/>
        </row>
        <row r="1393">
          <cell r="E1393"/>
          <cell r="I1393"/>
        </row>
        <row r="1394">
          <cell r="E1394"/>
          <cell r="I1394"/>
        </row>
        <row r="1395">
          <cell r="E1395"/>
          <cell r="I1395"/>
        </row>
        <row r="1396">
          <cell r="E1396"/>
          <cell r="I1396"/>
        </row>
        <row r="1397">
          <cell r="E1397"/>
          <cell r="I1397"/>
        </row>
        <row r="1398">
          <cell r="E1398"/>
          <cell r="I1398"/>
        </row>
        <row r="1399">
          <cell r="E1399"/>
          <cell r="I1399"/>
        </row>
        <row r="1400">
          <cell r="E1400"/>
          <cell r="I1400"/>
        </row>
        <row r="1401">
          <cell r="E1401"/>
          <cell r="I1401"/>
        </row>
        <row r="1402">
          <cell r="E1402"/>
          <cell r="I1402"/>
        </row>
        <row r="1403">
          <cell r="E1403"/>
          <cell r="I1403"/>
        </row>
        <row r="1404">
          <cell r="E1404"/>
          <cell r="I1404"/>
        </row>
        <row r="1405">
          <cell r="E1405"/>
          <cell r="I1405"/>
        </row>
        <row r="1406">
          <cell r="E1406"/>
          <cell r="I1406"/>
        </row>
        <row r="1407">
          <cell r="E1407"/>
          <cell r="I1407"/>
        </row>
        <row r="1408">
          <cell r="E1408"/>
          <cell r="I1408"/>
        </row>
        <row r="1409">
          <cell r="E1409"/>
          <cell r="I1409"/>
        </row>
        <row r="1410">
          <cell r="E1410"/>
          <cell r="I1410"/>
        </row>
        <row r="1411">
          <cell r="E1411"/>
          <cell r="I1411"/>
        </row>
        <row r="1412">
          <cell r="E1412"/>
          <cell r="I1412"/>
        </row>
        <row r="1413">
          <cell r="E1413"/>
          <cell r="I1413"/>
        </row>
        <row r="1414">
          <cell r="E1414"/>
          <cell r="I1414"/>
        </row>
        <row r="1415">
          <cell r="E1415"/>
          <cell r="I1415"/>
        </row>
        <row r="1416">
          <cell r="E1416"/>
          <cell r="I1416"/>
        </row>
        <row r="1417">
          <cell r="E1417"/>
          <cell r="I1417"/>
        </row>
        <row r="1418">
          <cell r="E1418"/>
          <cell r="I1418"/>
        </row>
        <row r="1419">
          <cell r="E1419"/>
          <cell r="I1419"/>
        </row>
        <row r="1420">
          <cell r="E1420"/>
          <cell r="I1420"/>
        </row>
        <row r="1421">
          <cell r="E1421"/>
          <cell r="I1421"/>
        </row>
        <row r="1422">
          <cell r="E1422"/>
          <cell r="I1422"/>
        </row>
        <row r="1423">
          <cell r="E1423"/>
          <cell r="I1423"/>
        </row>
        <row r="1424">
          <cell r="E1424"/>
          <cell r="I1424"/>
        </row>
        <row r="1425">
          <cell r="E1425"/>
          <cell r="I1425"/>
        </row>
        <row r="1426">
          <cell r="E1426"/>
          <cell r="I1426"/>
        </row>
        <row r="1427">
          <cell r="E1427"/>
          <cell r="I1427"/>
        </row>
        <row r="1428">
          <cell r="E1428"/>
          <cell r="I1428"/>
        </row>
        <row r="1429">
          <cell r="E1429"/>
          <cell r="I1429"/>
        </row>
        <row r="1430">
          <cell r="E1430"/>
          <cell r="I1430"/>
        </row>
        <row r="1431">
          <cell r="E1431"/>
          <cell r="I1431"/>
        </row>
        <row r="1432">
          <cell r="E1432"/>
          <cell r="I1432"/>
        </row>
        <row r="1433">
          <cell r="E1433"/>
          <cell r="I1433"/>
        </row>
        <row r="1434">
          <cell r="E1434"/>
          <cell r="I1434"/>
        </row>
        <row r="1435">
          <cell r="E1435"/>
          <cell r="I1435"/>
        </row>
        <row r="1436">
          <cell r="E1436"/>
          <cell r="I1436"/>
        </row>
        <row r="1437">
          <cell r="E1437"/>
          <cell r="I1437"/>
        </row>
        <row r="1438">
          <cell r="E1438"/>
          <cell r="I1438"/>
        </row>
        <row r="1439">
          <cell r="E1439"/>
          <cell r="I1439"/>
        </row>
        <row r="1440">
          <cell r="E1440"/>
          <cell r="I1440"/>
        </row>
        <row r="1441">
          <cell r="E1441"/>
          <cell r="I1441"/>
        </row>
        <row r="1442">
          <cell r="E1442"/>
          <cell r="I1442"/>
        </row>
        <row r="1443">
          <cell r="E1443"/>
          <cell r="I1443"/>
        </row>
        <row r="1444">
          <cell r="E1444"/>
          <cell r="I1444"/>
        </row>
        <row r="1445">
          <cell r="E1445"/>
          <cell r="I1445"/>
        </row>
        <row r="1446">
          <cell r="E1446"/>
          <cell r="I1446"/>
        </row>
        <row r="1447">
          <cell r="E1447"/>
          <cell r="I1447"/>
        </row>
        <row r="1448">
          <cell r="E1448"/>
          <cell r="I1448"/>
        </row>
        <row r="1449">
          <cell r="E1449"/>
          <cell r="I1449"/>
        </row>
        <row r="1450">
          <cell r="E1450"/>
          <cell r="I1450"/>
        </row>
        <row r="1451">
          <cell r="E1451"/>
          <cell r="I1451"/>
        </row>
        <row r="1452">
          <cell r="E1452"/>
          <cell r="I1452"/>
        </row>
        <row r="1453">
          <cell r="E1453"/>
          <cell r="I1453"/>
        </row>
        <row r="1454">
          <cell r="E1454"/>
          <cell r="I1454"/>
        </row>
        <row r="1455">
          <cell r="E1455"/>
          <cell r="I1455"/>
        </row>
        <row r="1456">
          <cell r="E1456"/>
          <cell r="I1456"/>
        </row>
        <row r="1457">
          <cell r="E1457"/>
          <cell r="I1457"/>
        </row>
        <row r="1458">
          <cell r="E1458"/>
          <cell r="I1458"/>
        </row>
        <row r="1459">
          <cell r="E1459"/>
          <cell r="I1459"/>
        </row>
        <row r="1460">
          <cell r="E1460"/>
          <cell r="I1460"/>
        </row>
        <row r="1461">
          <cell r="E1461"/>
          <cell r="I1461"/>
        </row>
        <row r="1462">
          <cell r="E1462"/>
          <cell r="I1462"/>
        </row>
        <row r="1463">
          <cell r="E1463"/>
          <cell r="I1463"/>
        </row>
        <row r="1464">
          <cell r="E1464"/>
          <cell r="I1464"/>
        </row>
        <row r="1465">
          <cell r="E1465"/>
          <cell r="I1465"/>
        </row>
        <row r="1466">
          <cell r="E1466"/>
          <cell r="I1466"/>
        </row>
        <row r="1467">
          <cell r="E1467"/>
          <cell r="I1467"/>
        </row>
        <row r="1468">
          <cell r="E1468"/>
          <cell r="I1468"/>
        </row>
        <row r="1469">
          <cell r="E1469"/>
          <cell r="I1469"/>
        </row>
        <row r="1470">
          <cell r="E1470"/>
          <cell r="I1470"/>
        </row>
        <row r="1471">
          <cell r="E1471"/>
          <cell r="I1471"/>
        </row>
        <row r="1472">
          <cell r="E1472"/>
          <cell r="I1472"/>
        </row>
        <row r="1473">
          <cell r="E1473"/>
          <cell r="I1473"/>
        </row>
        <row r="1474">
          <cell r="E1474"/>
          <cell r="I1474"/>
        </row>
        <row r="1475">
          <cell r="E1475"/>
          <cell r="I1475"/>
        </row>
        <row r="1476">
          <cell r="E1476"/>
          <cell r="I1476"/>
        </row>
        <row r="1477">
          <cell r="E1477"/>
          <cell r="I1477"/>
        </row>
        <row r="1478">
          <cell r="E1478"/>
          <cell r="I1478"/>
        </row>
        <row r="1479">
          <cell r="E1479"/>
          <cell r="I1479"/>
        </row>
        <row r="1480">
          <cell r="E1480"/>
          <cell r="I1480"/>
        </row>
        <row r="1481">
          <cell r="E1481"/>
          <cell r="I1481"/>
        </row>
        <row r="1482">
          <cell r="E1482"/>
          <cell r="I1482"/>
        </row>
        <row r="1483">
          <cell r="E1483"/>
          <cell r="I1483"/>
        </row>
        <row r="1484">
          <cell r="E1484"/>
          <cell r="I1484"/>
        </row>
        <row r="1485">
          <cell r="E1485"/>
          <cell r="I1485"/>
        </row>
        <row r="1486">
          <cell r="E1486"/>
          <cell r="I1486"/>
        </row>
        <row r="1487">
          <cell r="E1487"/>
          <cell r="I1487"/>
        </row>
        <row r="1488">
          <cell r="E1488"/>
          <cell r="I1488"/>
        </row>
        <row r="1489">
          <cell r="E1489"/>
          <cell r="I1489"/>
        </row>
        <row r="1490">
          <cell r="E1490"/>
          <cell r="I1490"/>
        </row>
        <row r="1491">
          <cell r="E1491"/>
          <cell r="I1491"/>
        </row>
        <row r="1492">
          <cell r="E1492"/>
          <cell r="I1492"/>
        </row>
        <row r="1493">
          <cell r="E1493"/>
          <cell r="I1493"/>
        </row>
        <row r="1494">
          <cell r="E1494"/>
          <cell r="I1494"/>
        </row>
        <row r="1495">
          <cell r="E1495"/>
          <cell r="I1495"/>
        </row>
        <row r="1496">
          <cell r="E1496"/>
          <cell r="I1496"/>
        </row>
        <row r="1497">
          <cell r="E1497"/>
          <cell r="I1497"/>
        </row>
        <row r="1498">
          <cell r="E1498"/>
          <cell r="I1498"/>
        </row>
        <row r="1499">
          <cell r="E1499"/>
          <cell r="I1499"/>
        </row>
        <row r="1500">
          <cell r="E1500"/>
          <cell r="I1500"/>
        </row>
        <row r="1501">
          <cell r="E1501"/>
          <cell r="I1501"/>
        </row>
        <row r="1502">
          <cell r="E1502"/>
          <cell r="I1502"/>
        </row>
        <row r="1503">
          <cell r="E1503"/>
          <cell r="I1503"/>
        </row>
        <row r="1504">
          <cell r="E1504"/>
          <cell r="I1504"/>
        </row>
        <row r="1505">
          <cell r="E1505"/>
          <cell r="I1505"/>
        </row>
        <row r="1506">
          <cell r="E1506"/>
          <cell r="I1506"/>
        </row>
        <row r="1507">
          <cell r="E1507"/>
          <cell r="I1507"/>
        </row>
        <row r="1508">
          <cell r="E1508"/>
          <cell r="I1508"/>
        </row>
        <row r="1509">
          <cell r="E1509"/>
          <cell r="I1509"/>
        </row>
        <row r="1510">
          <cell r="E1510"/>
          <cell r="I1510"/>
        </row>
        <row r="1511">
          <cell r="E1511"/>
          <cell r="I1511"/>
        </row>
        <row r="1512">
          <cell r="E1512"/>
          <cell r="I1512"/>
        </row>
        <row r="1513">
          <cell r="E1513"/>
          <cell r="I1513"/>
        </row>
        <row r="1514">
          <cell r="E1514"/>
          <cell r="I1514"/>
        </row>
        <row r="1515">
          <cell r="E1515"/>
          <cell r="I1515"/>
        </row>
        <row r="1516">
          <cell r="E1516"/>
          <cell r="I1516"/>
        </row>
        <row r="1517">
          <cell r="E1517"/>
          <cell r="I1517"/>
        </row>
        <row r="1518">
          <cell r="E1518"/>
          <cell r="I1518"/>
        </row>
        <row r="1519">
          <cell r="E1519"/>
          <cell r="I1519"/>
        </row>
        <row r="1520">
          <cell r="E1520"/>
          <cell r="I1520"/>
        </row>
        <row r="1521">
          <cell r="E1521"/>
          <cell r="I1521"/>
        </row>
        <row r="1522">
          <cell r="E1522"/>
          <cell r="I1522"/>
        </row>
        <row r="1523">
          <cell r="E1523"/>
          <cell r="I1523"/>
        </row>
        <row r="1524">
          <cell r="E1524"/>
          <cell r="I1524"/>
        </row>
        <row r="1525">
          <cell r="E1525"/>
          <cell r="I1525"/>
        </row>
        <row r="1526">
          <cell r="E1526"/>
          <cell r="I1526"/>
        </row>
        <row r="1527">
          <cell r="E1527"/>
          <cell r="I1527"/>
        </row>
        <row r="1528">
          <cell r="E1528"/>
          <cell r="I1528"/>
        </row>
        <row r="1529">
          <cell r="E1529"/>
          <cell r="I1529"/>
        </row>
        <row r="1530">
          <cell r="E1530"/>
          <cell r="I1530"/>
        </row>
        <row r="1531">
          <cell r="E1531"/>
          <cell r="I1531"/>
        </row>
        <row r="1532">
          <cell r="E1532"/>
          <cell r="I1532"/>
        </row>
        <row r="1533">
          <cell r="E1533"/>
          <cell r="I1533"/>
        </row>
        <row r="1534">
          <cell r="E1534"/>
          <cell r="I1534"/>
        </row>
        <row r="1535">
          <cell r="E1535"/>
          <cell r="I1535"/>
        </row>
        <row r="1536">
          <cell r="E1536"/>
          <cell r="I1536"/>
        </row>
        <row r="1537">
          <cell r="E1537"/>
          <cell r="I1537"/>
        </row>
        <row r="1538">
          <cell r="E1538"/>
          <cell r="I1538"/>
        </row>
        <row r="1539">
          <cell r="E1539"/>
          <cell r="I1539"/>
        </row>
        <row r="1540">
          <cell r="E1540"/>
          <cell r="I1540"/>
        </row>
        <row r="1541">
          <cell r="E1541"/>
          <cell r="I1541"/>
        </row>
        <row r="1542">
          <cell r="E1542"/>
          <cell r="I1542"/>
        </row>
        <row r="1543">
          <cell r="E1543"/>
          <cell r="I1543"/>
        </row>
        <row r="1544">
          <cell r="E1544"/>
          <cell r="I1544"/>
        </row>
        <row r="1545">
          <cell r="E1545"/>
          <cell r="I1545"/>
        </row>
        <row r="1546">
          <cell r="E1546"/>
          <cell r="I1546"/>
        </row>
        <row r="1547">
          <cell r="E1547"/>
          <cell r="I1547"/>
        </row>
        <row r="1548">
          <cell r="E1548"/>
          <cell r="I1548"/>
        </row>
        <row r="1549">
          <cell r="E1549"/>
          <cell r="I1549"/>
        </row>
        <row r="1550">
          <cell r="E1550"/>
          <cell r="I1550"/>
        </row>
        <row r="1551">
          <cell r="E1551"/>
          <cell r="I1551"/>
        </row>
        <row r="1552">
          <cell r="E1552"/>
          <cell r="I1552"/>
        </row>
        <row r="1553">
          <cell r="E1553"/>
          <cell r="I1553"/>
        </row>
        <row r="1554">
          <cell r="E1554"/>
          <cell r="I1554"/>
        </row>
        <row r="1555">
          <cell r="E1555"/>
          <cell r="I1555"/>
        </row>
        <row r="1556">
          <cell r="E1556"/>
          <cell r="I1556"/>
        </row>
        <row r="1557">
          <cell r="E1557"/>
          <cell r="I1557"/>
        </row>
        <row r="1558">
          <cell r="E1558"/>
          <cell r="I1558"/>
        </row>
        <row r="1559">
          <cell r="E1559"/>
          <cell r="I1559"/>
        </row>
        <row r="1560">
          <cell r="E1560"/>
          <cell r="I1560"/>
        </row>
        <row r="1561">
          <cell r="E1561"/>
          <cell r="I1561"/>
        </row>
        <row r="1562">
          <cell r="E1562"/>
          <cell r="I1562"/>
        </row>
        <row r="1563">
          <cell r="E1563"/>
          <cell r="I1563"/>
        </row>
        <row r="1564">
          <cell r="E1564"/>
          <cell r="I1564"/>
        </row>
        <row r="1565">
          <cell r="E1565"/>
          <cell r="I1565"/>
        </row>
        <row r="1566">
          <cell r="E1566"/>
          <cell r="I1566"/>
        </row>
        <row r="1567">
          <cell r="E1567"/>
          <cell r="I1567"/>
        </row>
        <row r="1568">
          <cell r="E1568"/>
          <cell r="I1568"/>
        </row>
        <row r="1569">
          <cell r="E1569"/>
          <cell r="I1569"/>
        </row>
        <row r="1570">
          <cell r="E1570"/>
          <cell r="I1570"/>
        </row>
        <row r="1571">
          <cell r="E1571"/>
          <cell r="I1571"/>
        </row>
        <row r="1572">
          <cell r="E1572"/>
          <cell r="I1572"/>
        </row>
        <row r="1573">
          <cell r="E1573"/>
          <cell r="I1573"/>
        </row>
        <row r="1574">
          <cell r="E1574"/>
          <cell r="I1574"/>
        </row>
        <row r="1575">
          <cell r="E1575"/>
          <cell r="I1575"/>
        </row>
        <row r="1576">
          <cell r="E1576"/>
          <cell r="I1576"/>
        </row>
        <row r="1577">
          <cell r="E1577"/>
          <cell r="I1577"/>
        </row>
        <row r="1578">
          <cell r="E1578"/>
          <cell r="I1578"/>
        </row>
        <row r="1579">
          <cell r="E1579"/>
          <cell r="I1579"/>
        </row>
        <row r="1580">
          <cell r="E1580"/>
          <cell r="I1580"/>
        </row>
        <row r="1581">
          <cell r="E1581"/>
          <cell r="I1581"/>
        </row>
        <row r="1582">
          <cell r="E1582"/>
          <cell r="I1582"/>
        </row>
        <row r="1583">
          <cell r="E1583"/>
          <cell r="I1583"/>
        </row>
        <row r="1584">
          <cell r="E1584"/>
          <cell r="I1584"/>
        </row>
        <row r="1585">
          <cell r="E1585"/>
          <cell r="I1585"/>
        </row>
        <row r="1586">
          <cell r="E1586"/>
          <cell r="I1586"/>
        </row>
        <row r="1587">
          <cell r="E1587"/>
          <cell r="I1587"/>
        </row>
        <row r="1588">
          <cell r="E1588"/>
          <cell r="I1588"/>
        </row>
        <row r="1589">
          <cell r="E1589"/>
          <cell r="I1589"/>
        </row>
        <row r="1590">
          <cell r="E1590"/>
          <cell r="I1590"/>
        </row>
        <row r="1591">
          <cell r="E1591"/>
          <cell r="I1591"/>
        </row>
        <row r="1592">
          <cell r="E1592"/>
          <cell r="I1592"/>
        </row>
        <row r="1593">
          <cell r="E1593"/>
          <cell r="I1593"/>
        </row>
        <row r="1594">
          <cell r="E1594"/>
          <cell r="I1594"/>
        </row>
        <row r="1595">
          <cell r="E1595"/>
          <cell r="I1595"/>
        </row>
        <row r="1596">
          <cell r="E1596"/>
          <cell r="I1596"/>
        </row>
        <row r="1597">
          <cell r="E1597"/>
          <cell r="I1597"/>
        </row>
        <row r="1598">
          <cell r="E1598"/>
          <cell r="I1598"/>
        </row>
        <row r="1599">
          <cell r="E1599"/>
          <cell r="I1599"/>
        </row>
        <row r="1600">
          <cell r="E1600"/>
          <cell r="I1600"/>
        </row>
        <row r="1601">
          <cell r="E1601"/>
          <cell r="I1601"/>
        </row>
        <row r="1602">
          <cell r="E1602"/>
          <cell r="I1602"/>
        </row>
        <row r="1603">
          <cell r="E1603"/>
          <cell r="I1603"/>
        </row>
        <row r="1604">
          <cell r="E1604"/>
          <cell r="I1604"/>
        </row>
        <row r="1605">
          <cell r="E1605"/>
          <cell r="I1605"/>
        </row>
        <row r="1606">
          <cell r="E1606"/>
          <cell r="I1606"/>
        </row>
        <row r="1607">
          <cell r="E1607"/>
          <cell r="I1607"/>
        </row>
        <row r="1608">
          <cell r="E1608"/>
          <cell r="I1608"/>
        </row>
        <row r="1609">
          <cell r="E1609"/>
          <cell r="I1609"/>
        </row>
        <row r="1610">
          <cell r="E1610"/>
          <cell r="I1610"/>
        </row>
        <row r="1611">
          <cell r="E1611"/>
          <cell r="I1611"/>
        </row>
        <row r="1612">
          <cell r="E1612"/>
          <cell r="I1612"/>
        </row>
        <row r="1613">
          <cell r="E1613"/>
          <cell r="I1613"/>
        </row>
        <row r="1614">
          <cell r="E1614"/>
          <cell r="I1614"/>
        </row>
        <row r="1615">
          <cell r="E1615"/>
          <cell r="I1615"/>
        </row>
        <row r="1616">
          <cell r="E1616"/>
          <cell r="I1616"/>
        </row>
        <row r="1617">
          <cell r="E1617"/>
          <cell r="I1617"/>
        </row>
        <row r="1618">
          <cell r="E1618"/>
          <cell r="I1618"/>
        </row>
        <row r="1619">
          <cell r="E1619"/>
          <cell r="I1619"/>
        </row>
        <row r="1620">
          <cell r="E1620"/>
          <cell r="I1620"/>
        </row>
        <row r="1621">
          <cell r="E1621"/>
          <cell r="I1621"/>
        </row>
        <row r="1622">
          <cell r="E1622"/>
          <cell r="I1622"/>
        </row>
        <row r="1623">
          <cell r="E1623"/>
          <cell r="I1623"/>
        </row>
        <row r="1624">
          <cell r="E1624"/>
          <cell r="I1624"/>
        </row>
        <row r="1625">
          <cell r="E1625"/>
          <cell r="I1625"/>
        </row>
        <row r="1626">
          <cell r="E1626"/>
          <cell r="I1626"/>
        </row>
        <row r="1627">
          <cell r="E1627"/>
          <cell r="I1627"/>
        </row>
        <row r="1628">
          <cell r="E1628"/>
          <cell r="I1628"/>
        </row>
        <row r="1629">
          <cell r="E1629"/>
          <cell r="I1629"/>
        </row>
        <row r="1630">
          <cell r="E1630"/>
          <cell r="I1630"/>
        </row>
        <row r="1631">
          <cell r="E1631"/>
          <cell r="I1631"/>
        </row>
        <row r="1632">
          <cell r="E1632"/>
          <cell r="I1632"/>
        </row>
        <row r="1633">
          <cell r="E1633"/>
          <cell r="I1633"/>
        </row>
        <row r="1634">
          <cell r="E1634"/>
          <cell r="I1634"/>
        </row>
        <row r="1635">
          <cell r="E1635"/>
          <cell r="I1635"/>
        </row>
        <row r="1636">
          <cell r="E1636"/>
          <cell r="I1636"/>
        </row>
        <row r="1637">
          <cell r="E1637"/>
          <cell r="I1637"/>
        </row>
        <row r="1638">
          <cell r="E1638"/>
          <cell r="I1638"/>
        </row>
        <row r="1639">
          <cell r="E1639"/>
          <cell r="I1639"/>
        </row>
        <row r="1640">
          <cell r="E1640"/>
          <cell r="I1640"/>
        </row>
        <row r="1641">
          <cell r="E1641"/>
          <cell r="I1641"/>
        </row>
        <row r="1642">
          <cell r="E1642"/>
          <cell r="I1642"/>
        </row>
        <row r="1643">
          <cell r="E1643"/>
          <cell r="I1643"/>
        </row>
        <row r="1644">
          <cell r="E1644"/>
          <cell r="I1644"/>
        </row>
        <row r="1645">
          <cell r="E1645"/>
          <cell r="I1645"/>
        </row>
        <row r="1646">
          <cell r="E1646"/>
          <cell r="I1646"/>
        </row>
        <row r="1647">
          <cell r="E1647"/>
          <cell r="I1647"/>
        </row>
        <row r="1648">
          <cell r="E1648"/>
          <cell r="I1648"/>
        </row>
        <row r="1649">
          <cell r="E1649"/>
          <cell r="I1649"/>
        </row>
        <row r="1650">
          <cell r="E1650"/>
          <cell r="I1650"/>
        </row>
        <row r="1651">
          <cell r="E1651"/>
          <cell r="I1651"/>
        </row>
        <row r="1652">
          <cell r="E1652"/>
          <cell r="I1652"/>
        </row>
        <row r="1653">
          <cell r="E1653"/>
          <cell r="I1653"/>
        </row>
        <row r="1654">
          <cell r="E1654"/>
          <cell r="I1654"/>
        </row>
        <row r="1655">
          <cell r="E1655"/>
          <cell r="I1655"/>
        </row>
        <row r="1656">
          <cell r="E1656"/>
          <cell r="I1656"/>
        </row>
        <row r="1657">
          <cell r="E1657"/>
          <cell r="I1657"/>
        </row>
        <row r="1658">
          <cell r="E1658"/>
          <cell r="I1658"/>
        </row>
        <row r="1659">
          <cell r="E1659"/>
          <cell r="I1659"/>
        </row>
        <row r="1660">
          <cell r="E1660"/>
          <cell r="I1660"/>
        </row>
        <row r="1661">
          <cell r="E1661"/>
          <cell r="I1661"/>
        </row>
        <row r="1662">
          <cell r="E1662"/>
          <cell r="I1662"/>
        </row>
        <row r="1663">
          <cell r="E1663"/>
          <cell r="I1663"/>
        </row>
        <row r="1664">
          <cell r="E1664"/>
          <cell r="I1664"/>
        </row>
        <row r="1665">
          <cell r="E1665"/>
          <cell r="I1665"/>
        </row>
        <row r="1666">
          <cell r="E1666"/>
          <cell r="I1666"/>
        </row>
        <row r="1667">
          <cell r="E1667"/>
          <cell r="I1667"/>
        </row>
        <row r="1668">
          <cell r="E1668"/>
          <cell r="I1668"/>
        </row>
        <row r="1669">
          <cell r="E1669"/>
          <cell r="I1669"/>
        </row>
        <row r="1670">
          <cell r="E1670"/>
          <cell r="I1670"/>
        </row>
        <row r="1671">
          <cell r="E1671"/>
          <cell r="I1671"/>
        </row>
        <row r="1672">
          <cell r="E1672"/>
          <cell r="I1672"/>
        </row>
        <row r="1673">
          <cell r="E1673"/>
          <cell r="I1673"/>
        </row>
        <row r="1674">
          <cell r="E1674"/>
          <cell r="I1674"/>
        </row>
        <row r="1675">
          <cell r="E1675"/>
          <cell r="I1675"/>
        </row>
        <row r="1676">
          <cell r="E1676"/>
          <cell r="I1676"/>
        </row>
        <row r="1677">
          <cell r="E1677"/>
          <cell r="I1677"/>
        </row>
        <row r="1678">
          <cell r="E1678"/>
          <cell r="I1678"/>
        </row>
        <row r="1679">
          <cell r="E1679"/>
          <cell r="I1679"/>
        </row>
        <row r="1680">
          <cell r="E1680"/>
          <cell r="I1680"/>
        </row>
        <row r="1681">
          <cell r="E1681"/>
          <cell r="I1681"/>
        </row>
        <row r="1682">
          <cell r="E1682"/>
          <cell r="I1682"/>
        </row>
        <row r="1683">
          <cell r="E1683"/>
          <cell r="I1683"/>
        </row>
        <row r="1684">
          <cell r="E1684"/>
          <cell r="I1684"/>
        </row>
        <row r="1685">
          <cell r="E1685"/>
          <cell r="I1685"/>
        </row>
        <row r="1686">
          <cell r="E1686"/>
          <cell r="I1686"/>
        </row>
        <row r="1687">
          <cell r="E1687"/>
          <cell r="I1687"/>
        </row>
        <row r="1688">
          <cell r="E1688"/>
          <cell r="I1688"/>
        </row>
        <row r="1689">
          <cell r="E1689"/>
          <cell r="I1689"/>
        </row>
        <row r="1690">
          <cell r="E1690"/>
          <cell r="I1690"/>
        </row>
        <row r="1691">
          <cell r="E1691"/>
          <cell r="I1691"/>
        </row>
        <row r="1692">
          <cell r="E1692"/>
          <cell r="I1692"/>
        </row>
        <row r="1693">
          <cell r="E1693"/>
          <cell r="I1693"/>
        </row>
        <row r="1694">
          <cell r="E1694"/>
          <cell r="I1694"/>
        </row>
        <row r="1695">
          <cell r="E1695"/>
          <cell r="I1695"/>
        </row>
        <row r="1696">
          <cell r="E1696"/>
          <cell r="I1696"/>
        </row>
        <row r="1697">
          <cell r="E1697"/>
          <cell r="I1697"/>
        </row>
        <row r="1698">
          <cell r="E1698"/>
          <cell r="I1698"/>
        </row>
        <row r="1699">
          <cell r="E1699"/>
          <cell r="I1699"/>
        </row>
        <row r="1700">
          <cell r="E1700"/>
          <cell r="I1700"/>
        </row>
        <row r="1701">
          <cell r="E1701"/>
          <cell r="I1701"/>
        </row>
        <row r="1702">
          <cell r="E1702"/>
          <cell r="I1702"/>
        </row>
        <row r="1703">
          <cell r="E1703"/>
          <cell r="I1703"/>
        </row>
        <row r="1704">
          <cell r="E1704"/>
          <cell r="I1704"/>
        </row>
        <row r="1705">
          <cell r="E1705"/>
          <cell r="I1705"/>
        </row>
        <row r="1706">
          <cell r="E1706"/>
          <cell r="I1706"/>
        </row>
        <row r="1707">
          <cell r="E1707"/>
          <cell r="I1707"/>
        </row>
        <row r="1708">
          <cell r="E1708"/>
          <cell r="I1708"/>
        </row>
        <row r="1709">
          <cell r="E1709"/>
          <cell r="I1709"/>
        </row>
        <row r="1710">
          <cell r="E1710"/>
          <cell r="I1710"/>
        </row>
        <row r="1711">
          <cell r="E1711"/>
          <cell r="I1711"/>
        </row>
        <row r="1712">
          <cell r="E1712"/>
          <cell r="I1712"/>
        </row>
        <row r="1713">
          <cell r="E1713"/>
          <cell r="I1713"/>
        </row>
        <row r="1714">
          <cell r="E1714"/>
          <cell r="I1714"/>
        </row>
        <row r="1715">
          <cell r="E1715"/>
          <cell r="I1715"/>
        </row>
        <row r="1716">
          <cell r="E1716"/>
          <cell r="I1716"/>
        </row>
        <row r="1717">
          <cell r="E1717"/>
          <cell r="I1717"/>
        </row>
        <row r="1718">
          <cell r="E1718"/>
          <cell r="I1718"/>
        </row>
        <row r="1719">
          <cell r="E1719"/>
          <cell r="I1719"/>
        </row>
        <row r="1720">
          <cell r="E1720"/>
          <cell r="I1720"/>
        </row>
        <row r="1721">
          <cell r="E1721"/>
          <cell r="I1721"/>
        </row>
        <row r="1722">
          <cell r="E1722"/>
          <cell r="I1722"/>
        </row>
        <row r="1723">
          <cell r="E1723"/>
          <cell r="I1723"/>
        </row>
        <row r="1724">
          <cell r="E1724"/>
          <cell r="I1724"/>
        </row>
        <row r="1725">
          <cell r="E1725"/>
          <cell r="I1725"/>
        </row>
        <row r="1726">
          <cell r="E1726"/>
          <cell r="I1726"/>
        </row>
        <row r="1727">
          <cell r="E1727"/>
          <cell r="I1727"/>
        </row>
        <row r="1728">
          <cell r="E1728"/>
          <cell r="I1728"/>
        </row>
        <row r="1729">
          <cell r="E1729"/>
          <cell r="I1729"/>
        </row>
        <row r="1730">
          <cell r="E1730"/>
          <cell r="I1730"/>
        </row>
        <row r="1731">
          <cell r="E1731"/>
          <cell r="I1731"/>
        </row>
        <row r="1732">
          <cell r="E1732"/>
          <cell r="I1732"/>
        </row>
        <row r="1733">
          <cell r="E1733"/>
          <cell r="I1733"/>
        </row>
        <row r="1734">
          <cell r="E1734"/>
          <cell r="I1734"/>
        </row>
        <row r="1735">
          <cell r="E1735"/>
          <cell r="I1735"/>
        </row>
        <row r="1736">
          <cell r="E1736"/>
          <cell r="I1736"/>
        </row>
        <row r="1737">
          <cell r="E1737"/>
          <cell r="I1737"/>
        </row>
        <row r="1738">
          <cell r="E1738"/>
          <cell r="I1738"/>
        </row>
        <row r="1739">
          <cell r="E1739"/>
          <cell r="I1739"/>
        </row>
        <row r="1740">
          <cell r="E1740"/>
          <cell r="I1740"/>
        </row>
        <row r="1741">
          <cell r="E1741"/>
          <cell r="I1741"/>
        </row>
        <row r="1742">
          <cell r="E1742"/>
          <cell r="I1742"/>
        </row>
        <row r="1743">
          <cell r="E1743"/>
          <cell r="I1743"/>
        </row>
        <row r="1744">
          <cell r="E1744"/>
          <cell r="I1744"/>
        </row>
        <row r="1745">
          <cell r="E1745"/>
          <cell r="I1745"/>
        </row>
        <row r="1746">
          <cell r="E1746"/>
          <cell r="I1746"/>
        </row>
        <row r="1747">
          <cell r="E1747"/>
          <cell r="I1747"/>
        </row>
        <row r="1748">
          <cell r="E1748"/>
          <cell r="I1748"/>
        </row>
        <row r="1749">
          <cell r="E1749"/>
          <cell r="I1749"/>
        </row>
        <row r="1750">
          <cell r="E1750"/>
          <cell r="I1750"/>
        </row>
        <row r="1751">
          <cell r="E1751"/>
          <cell r="I1751"/>
        </row>
        <row r="1752">
          <cell r="E1752"/>
          <cell r="I1752"/>
        </row>
        <row r="1753">
          <cell r="E1753"/>
          <cell r="I1753"/>
        </row>
        <row r="1754">
          <cell r="E1754"/>
          <cell r="I1754"/>
        </row>
        <row r="1755">
          <cell r="E1755"/>
          <cell r="I1755"/>
        </row>
        <row r="1756">
          <cell r="E1756"/>
          <cell r="I1756"/>
        </row>
        <row r="1757">
          <cell r="E1757"/>
          <cell r="I1757"/>
        </row>
        <row r="1758">
          <cell r="E1758"/>
          <cell r="I1758"/>
        </row>
        <row r="1759">
          <cell r="E1759"/>
          <cell r="I1759"/>
        </row>
        <row r="1760">
          <cell r="E1760"/>
          <cell r="I1760"/>
        </row>
        <row r="1761">
          <cell r="E1761"/>
          <cell r="I1761"/>
        </row>
        <row r="1762">
          <cell r="E1762"/>
          <cell r="I1762"/>
        </row>
        <row r="1763">
          <cell r="E1763"/>
          <cell r="I1763"/>
        </row>
        <row r="1764">
          <cell r="E1764"/>
          <cell r="I1764"/>
        </row>
        <row r="1765">
          <cell r="E1765"/>
          <cell r="I1765"/>
        </row>
        <row r="1766">
          <cell r="E1766"/>
          <cell r="I1766"/>
        </row>
        <row r="1767">
          <cell r="E1767"/>
          <cell r="I1767"/>
        </row>
        <row r="1768">
          <cell r="E1768"/>
          <cell r="I1768"/>
        </row>
        <row r="1769">
          <cell r="E1769"/>
          <cell r="I1769"/>
        </row>
        <row r="1770">
          <cell r="E1770"/>
          <cell r="I1770"/>
        </row>
        <row r="1771">
          <cell r="E1771"/>
          <cell r="I1771"/>
        </row>
        <row r="1772">
          <cell r="E1772"/>
          <cell r="I1772"/>
        </row>
        <row r="1773">
          <cell r="E1773"/>
          <cell r="I1773"/>
        </row>
        <row r="1774">
          <cell r="E1774"/>
          <cell r="I1774"/>
        </row>
        <row r="1775">
          <cell r="E1775"/>
          <cell r="I1775"/>
        </row>
        <row r="1776">
          <cell r="E1776"/>
          <cell r="I1776"/>
        </row>
        <row r="1777">
          <cell r="E1777"/>
          <cell r="I1777"/>
        </row>
        <row r="1778">
          <cell r="E1778"/>
          <cell r="I1778"/>
        </row>
        <row r="1779">
          <cell r="E1779"/>
          <cell r="I1779"/>
        </row>
        <row r="1780">
          <cell r="E1780"/>
          <cell r="I1780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Sheet1"/>
      <sheetName val="So"/>
      <sheetName val="Sheet3"/>
      <sheetName val="BiaHS"/>
      <sheetName val="Bia tui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73 (2)"/>
      <sheetName val="KP1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6FD-D3DA-4C45-9E49-617F556E2262}">
  <sheetPr>
    <tabColor theme="3" tint="-0.249977111117893"/>
  </sheetPr>
  <dimension ref="A1:AU161"/>
  <sheetViews>
    <sheetView showGridLines="0" tabSelected="1" view="pageBreakPreview" topLeftCell="A5" zoomScale="85" zoomScaleNormal="70" zoomScaleSheetLayoutView="85" workbookViewId="0">
      <pane xSplit="5" ySplit="6" topLeftCell="F17" activePane="bottomRight" state="frozen"/>
      <selection activeCell="A8" sqref="A8"/>
      <selection pane="topRight" activeCell="F8" sqref="F8"/>
      <selection pane="bottomLeft" activeCell="A11" sqref="A11"/>
      <selection pane="bottomRight" activeCell="AA21" sqref="AA21"/>
    </sheetView>
  </sheetViews>
  <sheetFormatPr defaultRowHeight="18.75" x14ac:dyDescent="0.3"/>
  <cols>
    <col min="1" max="1" width="4.85546875" style="7" hidden="1" customWidth="1"/>
    <col min="2" max="2" width="2.28515625" style="7" hidden="1" customWidth="1"/>
    <col min="3" max="3" width="17.7109375" style="221" hidden="1" customWidth="1"/>
    <col min="4" max="4" width="6.5703125" style="8" hidden="1" customWidth="1"/>
    <col min="5" max="5" width="5.140625" style="35" customWidth="1"/>
    <col min="6" max="6" width="14.42578125" style="36" customWidth="1"/>
    <col min="7" max="7" width="12.42578125" style="36" bestFit="1" customWidth="1"/>
    <col min="8" max="8" width="45" style="35" bestFit="1" customWidth="1"/>
    <col min="9" max="9" width="5.140625" style="36" customWidth="1"/>
    <col min="10" max="10" width="6" style="36" customWidth="1"/>
    <col min="11" max="11" width="6.42578125" style="36" customWidth="1"/>
    <col min="12" max="12" width="12.140625" style="37" customWidth="1"/>
    <col min="13" max="13" width="10" style="36" customWidth="1"/>
    <col min="14" max="14" width="4.7109375" style="36" customWidth="1"/>
    <col min="15" max="15" width="6" style="36" customWidth="1"/>
    <col min="16" max="16" width="5.28515625" style="36" customWidth="1"/>
    <col min="17" max="17" width="12.42578125" style="35" customWidth="1"/>
    <col min="18" max="20" width="7.42578125" style="36" bestFit="1" customWidth="1"/>
    <col min="21" max="25" width="4.28515625" style="36" bestFit="1" customWidth="1"/>
    <col min="26" max="26" width="4.7109375" style="36" bestFit="1" customWidth="1"/>
    <col min="27" max="27" width="4.7109375" style="36" customWidth="1"/>
    <col min="28" max="29" width="6.7109375" style="36" customWidth="1"/>
    <col min="30" max="30" width="11.28515625" style="36" customWidth="1"/>
    <col min="31" max="31" width="23.85546875" style="36" bestFit="1" customWidth="1"/>
    <col min="32" max="32" width="4.7109375" style="36" customWidth="1"/>
    <col min="33" max="33" width="6" style="36" customWidth="1"/>
    <col min="34" max="34" width="20.7109375" style="15" customWidth="1"/>
    <col min="35" max="35" width="5" style="36" customWidth="1"/>
    <col min="36" max="36" width="5.140625" style="36" customWidth="1"/>
    <col min="37" max="37" width="6.85546875" style="16" customWidth="1"/>
    <col min="38" max="38" width="5.28515625" style="16" customWidth="1"/>
    <col min="39" max="39" width="5.28515625" customWidth="1"/>
    <col min="40" max="40" width="10.140625" bestFit="1" customWidth="1"/>
    <col min="41" max="41" width="9.140625" style="222"/>
  </cols>
  <sheetData>
    <row r="1" spans="1:46" s="6" customFormat="1" ht="14.25" hidden="1" thickBot="1" x14ac:dyDescent="0.3">
      <c r="A1" s="1">
        <v>1</v>
      </c>
      <c r="B1" s="2">
        <f t="shared" ref="B1:AS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4">
        <f t="shared" si="0"/>
        <v>17</v>
      </c>
      <c r="R1" s="2">
        <f t="shared" si="0"/>
        <v>18</v>
      </c>
      <c r="S1" s="2"/>
      <c r="T1" s="2">
        <f t="shared" si="0"/>
        <v>1</v>
      </c>
      <c r="U1" s="2">
        <f t="shared" si="0"/>
        <v>2</v>
      </c>
      <c r="V1" s="2">
        <f t="shared" si="0"/>
        <v>3</v>
      </c>
      <c r="W1" s="2">
        <f t="shared" si="0"/>
        <v>4</v>
      </c>
      <c r="X1" s="2">
        <f t="shared" si="0"/>
        <v>5</v>
      </c>
      <c r="Y1" s="2">
        <f t="shared" si="0"/>
        <v>6</v>
      </c>
      <c r="Z1" s="2">
        <f t="shared" si="0"/>
        <v>7</v>
      </c>
      <c r="AA1" s="2">
        <f t="shared" si="0"/>
        <v>8</v>
      </c>
      <c r="AB1" s="2">
        <f t="shared" si="0"/>
        <v>9</v>
      </c>
      <c r="AC1" s="2">
        <f t="shared" si="0"/>
        <v>10</v>
      </c>
      <c r="AD1" s="2"/>
      <c r="AE1" s="2">
        <f t="shared" si="0"/>
        <v>1</v>
      </c>
      <c r="AF1" s="2"/>
      <c r="AG1" s="2"/>
      <c r="AH1" s="5"/>
      <c r="AI1" s="2"/>
      <c r="AJ1" s="2">
        <f t="shared" si="0"/>
        <v>1</v>
      </c>
      <c r="AK1" s="2">
        <f t="shared" si="0"/>
        <v>2</v>
      </c>
      <c r="AL1" s="2">
        <f t="shared" si="0"/>
        <v>3</v>
      </c>
      <c r="AM1" s="2">
        <f t="shared" si="0"/>
        <v>4</v>
      </c>
      <c r="AN1" s="2">
        <f t="shared" si="0"/>
        <v>5</v>
      </c>
      <c r="AO1" s="2">
        <f t="shared" si="0"/>
        <v>6</v>
      </c>
      <c r="AP1" s="2">
        <f t="shared" si="0"/>
        <v>7</v>
      </c>
      <c r="AQ1" s="2">
        <f t="shared" si="0"/>
        <v>8</v>
      </c>
      <c r="AR1" s="2">
        <f t="shared" si="0"/>
        <v>9</v>
      </c>
      <c r="AS1" s="2">
        <f t="shared" si="0"/>
        <v>10</v>
      </c>
    </row>
    <row r="2" spans="1:46" s="9" customFormat="1" ht="16.5" hidden="1" thickBot="1" x14ac:dyDescent="0.3">
      <c r="A2" s="7"/>
      <c r="B2" s="7"/>
      <c r="C2" s="4"/>
      <c r="D2" s="8"/>
      <c r="F2" s="10"/>
      <c r="G2" s="10"/>
      <c r="H2" s="11">
        <v>6</v>
      </c>
      <c r="I2" s="11">
        <v>7</v>
      </c>
      <c r="J2" s="11">
        <v>12</v>
      </c>
      <c r="K2" s="11">
        <v>13</v>
      </c>
      <c r="L2" s="12"/>
      <c r="M2" s="13" t="s">
        <v>0</v>
      </c>
      <c r="N2" s="13"/>
      <c r="O2" s="13"/>
      <c r="P2" s="10">
        <v>35</v>
      </c>
      <c r="R2" s="14">
        <f>SUM(R9:R161)</f>
        <v>0</v>
      </c>
      <c r="S2" s="14"/>
      <c r="T2" s="14">
        <f t="shared" ref="T2:AA2" si="1">SUM(T9:T161)</f>
        <v>2</v>
      </c>
      <c r="U2" s="14">
        <f t="shared" si="1"/>
        <v>0</v>
      </c>
      <c r="V2" s="14">
        <f t="shared" si="1"/>
        <v>0</v>
      </c>
      <c r="W2" s="14">
        <f t="shared" si="1"/>
        <v>0</v>
      </c>
      <c r="X2" s="14">
        <f t="shared" si="1"/>
        <v>0</v>
      </c>
      <c r="Y2" s="14">
        <f t="shared" si="1"/>
        <v>0</v>
      </c>
      <c r="Z2" s="14">
        <f t="shared" si="1"/>
        <v>0</v>
      </c>
      <c r="AA2" s="14">
        <f t="shared" si="1"/>
        <v>0</v>
      </c>
      <c r="AB2" s="11" t="s">
        <v>1</v>
      </c>
      <c r="AC2" s="10"/>
      <c r="AD2" s="10"/>
      <c r="AE2" s="10"/>
      <c r="AF2" s="10"/>
      <c r="AG2" s="10"/>
      <c r="AH2" s="15"/>
      <c r="AI2" s="10"/>
      <c r="AJ2" s="10"/>
      <c r="AK2" s="16"/>
      <c r="AL2" s="16"/>
      <c r="AN2" s="9">
        <v>25</v>
      </c>
      <c r="AQ2" s="9">
        <v>16</v>
      </c>
      <c r="AR2" s="9">
        <v>17</v>
      </c>
    </row>
    <row r="3" spans="1:46" s="9" customFormat="1" ht="16.5" hidden="1" thickBot="1" x14ac:dyDescent="0.3">
      <c r="A3" s="7"/>
      <c r="B3" s="7"/>
      <c r="C3" s="4"/>
      <c r="D3" s="8"/>
      <c r="F3" s="10"/>
      <c r="G3" s="10"/>
      <c r="I3" s="10"/>
      <c r="J3" s="10"/>
      <c r="K3" s="10"/>
      <c r="L3" s="12"/>
      <c r="M3" s="13" t="s">
        <v>2</v>
      </c>
      <c r="N3" s="13"/>
      <c r="O3" s="13"/>
      <c r="P3" s="10">
        <v>11</v>
      </c>
      <c r="R3" s="14">
        <f>SUMIF($AR$9:$AR$161,R$9,$Q$9:$Q$161)*2</f>
        <v>0</v>
      </c>
      <c r="S3" s="14"/>
      <c r="T3" s="14">
        <f t="shared" ref="T3:Z3" si="2">SUMIF($AR$9:$AR$161,T$9,$Q$9:$Q$161)*2</f>
        <v>0</v>
      </c>
      <c r="U3" s="14">
        <f t="shared" si="2"/>
        <v>0</v>
      </c>
      <c r="V3" s="14">
        <f t="shared" si="2"/>
        <v>0</v>
      </c>
      <c r="W3" s="14">
        <f t="shared" si="2"/>
        <v>0</v>
      </c>
      <c r="X3" s="14">
        <f t="shared" si="2"/>
        <v>0</v>
      </c>
      <c r="Y3" s="14">
        <f t="shared" si="2"/>
        <v>0</v>
      </c>
      <c r="Z3" s="14">
        <f t="shared" si="2"/>
        <v>0</v>
      </c>
      <c r="AA3" s="14">
        <f>SUM(R3:Z3)</f>
        <v>0</v>
      </c>
      <c r="AB3" s="11" t="s">
        <v>3</v>
      </c>
      <c r="AC3" s="10"/>
      <c r="AD3" s="10"/>
      <c r="AE3" s="10"/>
      <c r="AF3" s="10"/>
      <c r="AG3" s="10"/>
      <c r="AH3" s="15"/>
      <c r="AI3" s="17" t="s">
        <v>4</v>
      </c>
      <c r="AJ3" s="10"/>
      <c r="AK3" s="16"/>
      <c r="AL3" s="16"/>
      <c r="AN3" s="9">
        <v>26</v>
      </c>
    </row>
    <row r="4" spans="1:46" s="9" customFormat="1" ht="45.75" hidden="1" thickBot="1" x14ac:dyDescent="0.3">
      <c r="A4" s="18" t="s">
        <v>5</v>
      </c>
      <c r="B4" s="18" t="s">
        <v>6</v>
      </c>
      <c r="C4" s="19"/>
      <c r="D4" s="20" t="s">
        <v>7</v>
      </c>
      <c r="E4" s="21" t="s">
        <v>8</v>
      </c>
      <c r="F4" s="22" t="s">
        <v>9</v>
      </c>
      <c r="G4" s="22" t="s">
        <v>10</v>
      </c>
      <c r="H4" s="21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2" t="s">
        <v>16</v>
      </c>
      <c r="N4" s="22" t="s">
        <v>17</v>
      </c>
      <c r="O4" s="22" t="s">
        <v>18</v>
      </c>
      <c r="P4" s="22" t="s">
        <v>19</v>
      </c>
      <c r="Q4" s="21" t="s">
        <v>20</v>
      </c>
      <c r="R4" s="24">
        <f t="shared" ref="R4:AA4" si="3">+R2-R3</f>
        <v>0</v>
      </c>
      <c r="S4" s="24"/>
      <c r="T4" s="24">
        <f t="shared" si="3"/>
        <v>2</v>
      </c>
      <c r="U4" s="24">
        <f t="shared" si="3"/>
        <v>0</v>
      </c>
      <c r="V4" s="24">
        <f t="shared" si="3"/>
        <v>0</v>
      </c>
      <c r="W4" s="24">
        <f t="shared" si="3"/>
        <v>0</v>
      </c>
      <c r="X4" s="24">
        <f t="shared" si="3"/>
        <v>0</v>
      </c>
      <c r="Y4" s="24">
        <f>+Y2-Y3</f>
        <v>0</v>
      </c>
      <c r="Z4" s="24">
        <f t="shared" si="3"/>
        <v>0</v>
      </c>
      <c r="AA4" s="24">
        <f t="shared" si="3"/>
        <v>0</v>
      </c>
      <c r="AB4" s="11" t="s">
        <v>21</v>
      </c>
      <c r="AC4" s="22"/>
      <c r="AD4" s="22"/>
      <c r="AE4" s="22"/>
      <c r="AF4" s="22"/>
      <c r="AG4" s="22"/>
      <c r="AH4" s="25"/>
      <c r="AI4" s="17"/>
      <c r="AJ4" s="22"/>
      <c r="AK4" s="16"/>
      <c r="AL4" s="16"/>
    </row>
    <row r="5" spans="1:46" ht="18.75" customHeight="1" x14ac:dyDescent="0.35">
      <c r="C5" s="26" t="s">
        <v>22</v>
      </c>
      <c r="E5" s="27" t="s">
        <v>23</v>
      </c>
      <c r="F5" s="27"/>
      <c r="G5" s="27"/>
      <c r="H5" s="27"/>
      <c r="I5" s="28" t="s">
        <v>24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  <c r="AG5" s="29"/>
      <c r="AH5" s="30"/>
      <c r="AI5" s="17"/>
      <c r="AJ5" s="29"/>
      <c r="AO5"/>
    </row>
    <row r="6" spans="1:46" ht="22.5" customHeight="1" x14ac:dyDescent="0.35">
      <c r="C6" s="31"/>
      <c r="E6" s="32" t="s">
        <v>25</v>
      </c>
      <c r="F6" s="32"/>
      <c r="G6" s="32"/>
      <c r="H6" s="32"/>
      <c r="I6" s="33" t="s">
        <v>26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  <c r="AG6" s="34"/>
      <c r="AH6" s="30"/>
      <c r="AI6" s="17"/>
      <c r="AJ6" s="29"/>
      <c r="AO6"/>
    </row>
    <row r="7" spans="1:46" ht="23.25" customHeight="1" thickBot="1" x14ac:dyDescent="0.35">
      <c r="C7" s="31"/>
      <c r="AI7" s="223"/>
      <c r="AO7"/>
    </row>
    <row r="8" spans="1:46" ht="39.950000000000003" customHeight="1" x14ac:dyDescent="0.25">
      <c r="A8" s="38"/>
      <c r="B8" s="38"/>
      <c r="C8" s="31"/>
      <c r="D8" s="39"/>
      <c r="E8" s="40" t="s">
        <v>27</v>
      </c>
      <c r="F8" s="41" t="s">
        <v>28</v>
      </c>
      <c r="G8" s="41" t="s">
        <v>29</v>
      </c>
      <c r="H8" s="41" t="s">
        <v>30</v>
      </c>
      <c r="I8" s="42" t="s">
        <v>31</v>
      </c>
      <c r="J8" s="42" t="s">
        <v>32</v>
      </c>
      <c r="K8" s="42" t="s">
        <v>33</v>
      </c>
      <c r="L8" s="43" t="s">
        <v>34</v>
      </c>
      <c r="M8" s="41" t="s">
        <v>35</v>
      </c>
      <c r="N8" s="42" t="s">
        <v>36</v>
      </c>
      <c r="O8" s="42" t="s">
        <v>37</v>
      </c>
      <c r="P8" s="42" t="s">
        <v>38</v>
      </c>
      <c r="Q8" s="44" t="s">
        <v>39</v>
      </c>
      <c r="R8" s="225" t="s">
        <v>40</v>
      </c>
      <c r="S8" s="226"/>
      <c r="T8" s="226"/>
      <c r="U8" s="226"/>
      <c r="V8" s="226"/>
      <c r="W8" s="226"/>
      <c r="X8" s="226"/>
      <c r="Y8" s="226"/>
      <c r="Z8" s="226"/>
      <c r="AA8" s="45"/>
      <c r="AB8" s="224" t="s">
        <v>41</v>
      </c>
      <c r="AC8" s="45"/>
      <c r="AD8" s="46" t="s">
        <v>42</v>
      </c>
      <c r="AE8" s="47" t="s">
        <v>43</v>
      </c>
      <c r="AF8" s="48"/>
      <c r="AG8" s="48"/>
      <c r="AH8" s="49"/>
      <c r="AI8" s="50"/>
      <c r="AJ8" s="50"/>
      <c r="AK8" s="51"/>
      <c r="AL8" s="52" t="s">
        <v>44</v>
      </c>
      <c r="AM8" s="53"/>
      <c r="AN8" s="54"/>
      <c r="AO8" s="55"/>
      <c r="AP8" s="55"/>
      <c r="AQ8" s="55"/>
      <c r="AR8" s="55"/>
    </row>
    <row r="9" spans="1:46" s="75" customFormat="1" ht="75" thickBot="1" x14ac:dyDescent="0.3">
      <c r="A9" s="56"/>
      <c r="B9" s="56"/>
      <c r="C9" s="57"/>
      <c r="D9" s="39"/>
      <c r="E9" s="58"/>
      <c r="F9" s="59"/>
      <c r="G9" s="59"/>
      <c r="H9" s="59"/>
      <c r="I9" s="60"/>
      <c r="J9" s="60"/>
      <c r="K9" s="60"/>
      <c r="L9" s="61"/>
      <c r="M9" s="59"/>
      <c r="N9" s="60"/>
      <c r="O9" s="60"/>
      <c r="P9" s="60"/>
      <c r="Q9" s="62"/>
      <c r="R9" s="63" t="s">
        <v>45</v>
      </c>
      <c r="S9" s="64" t="s">
        <v>46</v>
      </c>
      <c r="T9" s="65" t="s">
        <v>47</v>
      </c>
      <c r="U9" s="65" t="s">
        <v>48</v>
      </c>
      <c r="V9" s="65" t="s">
        <v>49</v>
      </c>
      <c r="W9" s="65" t="s">
        <v>50</v>
      </c>
      <c r="X9" s="65" t="s">
        <v>51</v>
      </c>
      <c r="Y9" s="65" t="s">
        <v>52</v>
      </c>
      <c r="Z9" s="66" t="s">
        <v>53</v>
      </c>
      <c r="AA9" s="65" t="s">
        <v>54</v>
      </c>
      <c r="AB9" s="67" t="s">
        <v>55</v>
      </c>
      <c r="AC9" s="67" t="s">
        <v>56</v>
      </c>
      <c r="AD9" s="68"/>
      <c r="AE9" s="69" t="s">
        <v>57</v>
      </c>
      <c r="AF9" s="69" t="s">
        <v>58</v>
      </c>
      <c r="AG9" s="70" t="s">
        <v>59</v>
      </c>
      <c r="AH9" s="71" t="s">
        <v>60</v>
      </c>
      <c r="AI9" s="72" t="s">
        <v>61</v>
      </c>
      <c r="AJ9" s="73" t="s">
        <v>62</v>
      </c>
      <c r="AK9" s="73" t="s">
        <v>63</v>
      </c>
      <c r="AL9" s="73"/>
      <c r="AM9" s="74"/>
      <c r="AN9" s="74">
        <v>3</v>
      </c>
      <c r="AO9" s="74" t="s">
        <v>64</v>
      </c>
      <c r="AP9" s="74" t="s">
        <v>65</v>
      </c>
      <c r="AQ9" s="74" t="s">
        <v>66</v>
      </c>
      <c r="AR9" s="74" t="s">
        <v>67</v>
      </c>
    </row>
    <row r="10" spans="1:46" s="75" customFormat="1" ht="20.100000000000001" customHeight="1" x14ac:dyDescent="0.25">
      <c r="A10" s="56"/>
      <c r="B10" s="56"/>
      <c r="C10" s="76"/>
      <c r="D10" s="39"/>
      <c r="E10" s="77"/>
      <c r="F10" s="78"/>
      <c r="G10" s="78"/>
      <c r="H10" s="78"/>
      <c r="I10" s="79"/>
      <c r="J10" s="79"/>
      <c r="K10" s="79"/>
      <c r="L10" s="80"/>
      <c r="M10" s="78"/>
      <c r="N10" s="79"/>
      <c r="O10" s="79"/>
      <c r="P10" s="79"/>
      <c r="Q10" s="81"/>
      <c r="R10" s="82"/>
      <c r="S10" s="82"/>
      <c r="T10" s="79"/>
      <c r="U10" s="79"/>
      <c r="V10" s="79"/>
      <c r="W10" s="79"/>
      <c r="X10" s="79"/>
      <c r="Y10" s="79"/>
      <c r="Z10" s="83"/>
      <c r="AA10" s="79"/>
      <c r="AB10" s="78"/>
      <c r="AC10" s="78"/>
      <c r="AD10" s="84"/>
      <c r="AE10" s="85"/>
      <c r="AF10" s="85"/>
      <c r="AG10" s="85"/>
      <c r="AH10" s="86"/>
      <c r="AI10" s="87"/>
      <c r="AJ10" s="73"/>
      <c r="AK10" s="73"/>
      <c r="AL10" s="73"/>
      <c r="AM10" s="74"/>
      <c r="AN10" s="88"/>
      <c r="AO10" s="74"/>
      <c r="AP10" s="74"/>
      <c r="AQ10" s="89"/>
      <c r="AR10" s="90"/>
    </row>
    <row r="11" spans="1:46" s="114" customFormat="1" ht="18" x14ac:dyDescent="0.3">
      <c r="A11" s="91">
        <f>L_time</f>
        <v>45017.291666666664</v>
      </c>
      <c r="B11" s="92" t="str">
        <f>L_TGca</f>
        <v>7:00</v>
      </c>
      <c r="C11" s="93" t="s">
        <v>68</v>
      </c>
      <c r="D11" s="92" t="str">
        <f t="shared" ref="D11:D28" si="4">IF(C11="","",LEFT($C11,FIND("-",$C11,1)+2))</f>
        <v>DC1LL08-DC</v>
      </c>
      <c r="E11" s="94">
        <v>600</v>
      </c>
      <c r="F11" s="95" t="s">
        <v>130</v>
      </c>
      <c r="G11" s="96" t="s">
        <v>69</v>
      </c>
      <c r="H11" s="97" t="s">
        <v>70</v>
      </c>
      <c r="I11" s="96">
        <v>3</v>
      </c>
      <c r="J11" s="96" t="s">
        <v>71</v>
      </c>
      <c r="K11" s="96"/>
      <c r="L11" s="98">
        <v>45017</v>
      </c>
      <c r="M11" s="96" t="str">
        <f>IF(WEEKDAY(L11)=1,"Chủ nhật","Thứ"&amp;WEEKDAY(L11))</f>
        <v>Thứ7</v>
      </c>
      <c r="N11" s="99">
        <v>1</v>
      </c>
      <c r="O11" s="96">
        <v>1</v>
      </c>
      <c r="P11" s="96">
        <v>1</v>
      </c>
      <c r="Q11" s="100"/>
      <c r="R11" s="101"/>
      <c r="S11" s="101"/>
      <c r="T11" s="101"/>
      <c r="U11" s="101"/>
      <c r="V11" s="101" t="s">
        <v>72</v>
      </c>
      <c r="W11" s="101"/>
      <c r="X11" s="101"/>
      <c r="Y11" s="101"/>
      <c r="Z11" s="101"/>
      <c r="AA11" s="102"/>
      <c r="AB11" s="103"/>
      <c r="AC11" s="103"/>
      <c r="AD11" s="104"/>
      <c r="AE11" s="105"/>
      <c r="AF11" s="105"/>
      <c r="AG11" s="105"/>
      <c r="AH11" s="106"/>
      <c r="AI11" s="107" t="str">
        <f>IF(LEN(C11)&lt;14,"",RIGHT(C11,2))</f>
        <v/>
      </c>
      <c r="AJ11" s="108" t="str">
        <f>IF($Q11=0,"",IF(MOD($O11,$P11)=0,$P11,MOD($O11,$P11)))</f>
        <v/>
      </c>
      <c r="AK11" s="109" t="str">
        <f>IF(AA11="","",$AA11-$Q11*2)</f>
        <v/>
      </c>
      <c r="AL11" s="109">
        <f>L_luu1</f>
        <v>0</v>
      </c>
      <c r="AM11" s="110">
        <f>L_luu2</f>
        <v>0</v>
      </c>
      <c r="AN11" s="111">
        <f>L_Luu3</f>
        <v>1</v>
      </c>
      <c r="AO11" s="110"/>
      <c r="AP11" s="110"/>
      <c r="AQ11" s="112">
        <f>L_Loc</f>
        <v>0</v>
      </c>
      <c r="AR11" s="113">
        <f>L_Loc</f>
        <v>0</v>
      </c>
      <c r="AT11" s="114">
        <v>286</v>
      </c>
    </row>
    <row r="12" spans="1:46" s="114" customFormat="1" ht="18" x14ac:dyDescent="0.3">
      <c r="A12" s="91">
        <f>L_time</f>
        <v>45017.291666666664</v>
      </c>
      <c r="B12" s="92" t="str">
        <f>L_TGca</f>
        <v>7:00</v>
      </c>
      <c r="C12" s="93" t="s">
        <v>68</v>
      </c>
      <c r="D12" s="92" t="str">
        <f t="shared" si="4"/>
        <v>DC1LL08-DC</v>
      </c>
      <c r="E12" s="94">
        <v>601</v>
      </c>
      <c r="F12" s="95" t="s">
        <v>130</v>
      </c>
      <c r="G12" s="96" t="s">
        <v>73</v>
      </c>
      <c r="H12" s="97" t="s">
        <v>74</v>
      </c>
      <c r="I12" s="96">
        <v>3</v>
      </c>
      <c r="J12" s="96" t="s">
        <v>71</v>
      </c>
      <c r="K12" s="96"/>
      <c r="L12" s="98">
        <v>45017</v>
      </c>
      <c r="M12" s="96" t="str">
        <f t="shared" ref="M12:M31" si="5">IF(WEEKDAY(L12)=1,"Chủ nhật","Thứ"&amp;WEEKDAY(L12))</f>
        <v>Thứ7</v>
      </c>
      <c r="N12" s="99">
        <v>1</v>
      </c>
      <c r="O12" s="96">
        <v>1</v>
      </c>
      <c r="P12" s="96">
        <v>1</v>
      </c>
      <c r="Q12" s="100"/>
      <c r="R12" s="101"/>
      <c r="S12" s="101"/>
      <c r="T12" s="101"/>
      <c r="U12" s="101"/>
      <c r="V12" s="101"/>
      <c r="W12" s="101" t="s">
        <v>72</v>
      </c>
      <c r="X12" s="101"/>
      <c r="Y12" s="101"/>
      <c r="Z12" s="101"/>
      <c r="AA12" s="102"/>
      <c r="AB12" s="103"/>
      <c r="AC12" s="103"/>
      <c r="AD12" s="104"/>
      <c r="AE12" s="105"/>
      <c r="AF12" s="105"/>
      <c r="AG12" s="105"/>
      <c r="AH12" s="106"/>
      <c r="AI12" s="107" t="str">
        <f>IF(LEN(C12)&lt;14,"",RIGHT(C12,2))</f>
        <v/>
      </c>
      <c r="AJ12" s="108" t="str">
        <f>IF($Q12=0,"",IF(MOD($O12,$P12)=0,$P12,MOD($O12,$P12)))</f>
        <v/>
      </c>
      <c r="AK12" s="109" t="str">
        <f>IF(AA12="","",$AA12-$Q12*2)</f>
        <v/>
      </c>
      <c r="AL12" s="109">
        <f>L_luu1</f>
        <v>0</v>
      </c>
      <c r="AM12" s="110">
        <f>L_luu2</f>
        <v>0</v>
      </c>
      <c r="AN12" s="111">
        <f>L_Luu3</f>
        <v>2</v>
      </c>
      <c r="AO12" s="110"/>
      <c r="AP12" s="110"/>
      <c r="AQ12" s="112">
        <f>L_Loc</f>
        <v>0</v>
      </c>
      <c r="AR12" s="113">
        <f>L_Loc</f>
        <v>0</v>
      </c>
      <c r="AT12" s="114">
        <v>286</v>
      </c>
    </row>
    <row r="13" spans="1:46" s="114" customFormat="1" ht="18" x14ac:dyDescent="0.3">
      <c r="A13" s="91">
        <f>L_time</f>
        <v>45017.291666666664</v>
      </c>
      <c r="B13" s="92" t="str">
        <f>L_TGca</f>
        <v>7:00</v>
      </c>
      <c r="C13" s="93" t="s">
        <v>68</v>
      </c>
      <c r="D13" s="92" t="str">
        <f t="shared" si="4"/>
        <v>DC1LL08-DC</v>
      </c>
      <c r="E13" s="94">
        <v>602</v>
      </c>
      <c r="F13" s="95" t="s">
        <v>130</v>
      </c>
      <c r="G13" s="96" t="s">
        <v>75</v>
      </c>
      <c r="H13" s="97" t="s">
        <v>76</v>
      </c>
      <c r="I13" s="96">
        <v>3</v>
      </c>
      <c r="J13" s="96" t="s">
        <v>71</v>
      </c>
      <c r="K13" s="96"/>
      <c r="L13" s="98">
        <v>45017</v>
      </c>
      <c r="M13" s="96" t="str">
        <f t="shared" si="5"/>
        <v>Thứ7</v>
      </c>
      <c r="N13" s="99">
        <v>1</v>
      </c>
      <c r="O13" s="96">
        <v>5</v>
      </c>
      <c r="P13" s="96">
        <v>5</v>
      </c>
      <c r="Q13" s="100"/>
      <c r="R13" s="101"/>
      <c r="S13" s="101"/>
      <c r="T13" s="101"/>
      <c r="U13" s="101"/>
      <c r="V13" s="101"/>
      <c r="W13" s="101"/>
      <c r="X13" s="101" t="s">
        <v>72</v>
      </c>
      <c r="Y13" s="101"/>
      <c r="Z13" s="101"/>
      <c r="AA13" s="102"/>
      <c r="AB13" s="103"/>
      <c r="AC13" s="103"/>
      <c r="AD13" s="104"/>
      <c r="AE13" s="105"/>
      <c r="AF13" s="105"/>
      <c r="AG13" s="105"/>
      <c r="AH13" s="106"/>
      <c r="AI13" s="107" t="str">
        <f>IF(LEN(C13)&lt;14,"",RIGHT(C13,2))</f>
        <v/>
      </c>
      <c r="AJ13" s="108" t="str">
        <f>IF($Q13=0,"",IF(MOD($O13,$P13)=0,$P13,MOD($O13,$P13)))</f>
        <v/>
      </c>
      <c r="AK13" s="109" t="str">
        <f>IF(AA13="","",$AA13-$Q13*2)</f>
        <v/>
      </c>
      <c r="AL13" s="109">
        <f>L_luu1</f>
        <v>0</v>
      </c>
      <c r="AM13" s="110">
        <f>L_luu2</f>
        <v>0</v>
      </c>
      <c r="AN13" s="111">
        <f>L_Luu3</f>
        <v>3</v>
      </c>
      <c r="AO13" s="110"/>
      <c r="AP13" s="110"/>
      <c r="AQ13" s="112">
        <f>L_Loc</f>
        <v>0</v>
      </c>
      <c r="AR13" s="113">
        <f>L_Loc</f>
        <v>0</v>
      </c>
      <c r="AT13" s="114">
        <v>286</v>
      </c>
    </row>
    <row r="14" spans="1:46" s="114" customFormat="1" ht="18" x14ac:dyDescent="0.3">
      <c r="A14" s="91"/>
      <c r="B14" s="92"/>
      <c r="C14" s="93" t="s">
        <v>77</v>
      </c>
      <c r="D14" s="92" t="str">
        <f t="shared" si="4"/>
        <v>DC2DT45-DC</v>
      </c>
      <c r="E14" s="94">
        <v>603</v>
      </c>
      <c r="F14" s="95" t="s">
        <v>130</v>
      </c>
      <c r="G14" s="96" t="s">
        <v>78</v>
      </c>
      <c r="H14" s="97" t="s">
        <v>79</v>
      </c>
      <c r="I14" s="96">
        <v>4</v>
      </c>
      <c r="J14" s="96" t="s">
        <v>71</v>
      </c>
      <c r="K14" s="96"/>
      <c r="L14" s="98">
        <v>45017</v>
      </c>
      <c r="M14" s="96" t="str">
        <f t="shared" si="5"/>
        <v>Thứ7</v>
      </c>
      <c r="N14" s="99">
        <v>1</v>
      </c>
      <c r="O14" s="96">
        <v>1</v>
      </c>
      <c r="P14" s="96">
        <v>1</v>
      </c>
      <c r="Q14" s="100"/>
      <c r="R14" s="101"/>
      <c r="S14" s="101"/>
      <c r="T14" s="101"/>
      <c r="U14" s="101"/>
      <c r="V14" s="101"/>
      <c r="W14" s="101" t="s">
        <v>72</v>
      </c>
      <c r="X14" s="101"/>
      <c r="Y14" s="101"/>
      <c r="Z14" s="101"/>
      <c r="AA14" s="102"/>
      <c r="AB14" s="103"/>
      <c r="AC14" s="103"/>
      <c r="AD14" s="104"/>
      <c r="AE14" s="105"/>
      <c r="AF14" s="105"/>
      <c r="AG14" s="105"/>
      <c r="AH14" s="106"/>
      <c r="AI14" s="107"/>
      <c r="AJ14" s="108"/>
      <c r="AK14" s="109"/>
      <c r="AL14" s="109"/>
      <c r="AM14" s="110"/>
      <c r="AN14" s="111"/>
      <c r="AO14" s="110"/>
      <c r="AP14" s="110"/>
      <c r="AQ14" s="112"/>
      <c r="AR14" s="113"/>
    </row>
    <row r="15" spans="1:46" s="114" customFormat="1" ht="18" x14ac:dyDescent="0.3">
      <c r="A15" s="91">
        <f>L_time</f>
        <v>45017.291666666664</v>
      </c>
      <c r="B15" s="92" t="str">
        <f>L_TGca</f>
        <v>7:00</v>
      </c>
      <c r="C15" s="93" t="s">
        <v>80</v>
      </c>
      <c r="D15" s="92" t="str">
        <f t="shared" si="4"/>
        <v>DC2DT68-DC</v>
      </c>
      <c r="E15" s="94">
        <v>604</v>
      </c>
      <c r="F15" s="95" t="s">
        <v>130</v>
      </c>
      <c r="G15" s="96" t="s">
        <v>81</v>
      </c>
      <c r="H15" s="97" t="s">
        <v>82</v>
      </c>
      <c r="I15" s="96">
        <v>2</v>
      </c>
      <c r="J15" s="96" t="s">
        <v>71</v>
      </c>
      <c r="K15" s="96"/>
      <c r="L15" s="98">
        <v>45017</v>
      </c>
      <c r="M15" s="96" t="str">
        <f t="shared" si="5"/>
        <v>Thứ7</v>
      </c>
      <c r="N15" s="99">
        <v>1</v>
      </c>
      <c r="O15" s="96">
        <v>2</v>
      </c>
      <c r="P15" s="96">
        <v>2</v>
      </c>
      <c r="Q15" s="100"/>
      <c r="R15" s="101"/>
      <c r="S15" s="101"/>
      <c r="T15" s="101"/>
      <c r="U15" s="101"/>
      <c r="V15" s="101" t="s">
        <v>72</v>
      </c>
      <c r="W15" s="101"/>
      <c r="X15" s="101"/>
      <c r="Y15" s="101"/>
      <c r="Z15" s="101"/>
      <c r="AA15" s="102"/>
      <c r="AB15" s="103"/>
      <c r="AC15" s="103"/>
      <c r="AD15" s="104"/>
      <c r="AE15" s="105"/>
      <c r="AF15" s="105"/>
      <c r="AG15" s="105"/>
      <c r="AH15" s="106"/>
      <c r="AI15" s="107" t="str">
        <f>IF(LEN(C15)&lt;14,"",RIGHT(C15,2))</f>
        <v/>
      </c>
      <c r="AJ15" s="108" t="str">
        <f t="shared" ref="AJ15:AJ25" si="6">IF($Q15=0,"",IF(MOD($O15,$P15)=0,$P15,MOD($O15,$P15)))</f>
        <v/>
      </c>
      <c r="AK15" s="109" t="str">
        <f>IF(AA15="","",$AA15-$Q15*2)</f>
        <v/>
      </c>
      <c r="AL15" s="109">
        <f>L_luu1</f>
        <v>0</v>
      </c>
      <c r="AM15" s="110">
        <f>L_luu2</f>
        <v>0</v>
      </c>
      <c r="AN15" s="111">
        <f>L_Luu3</f>
        <v>1</v>
      </c>
      <c r="AO15" s="110"/>
      <c r="AP15" s="110"/>
      <c r="AQ15" s="112">
        <f>L_Loc</f>
        <v>0</v>
      </c>
      <c r="AR15" s="113">
        <f>L_Loc</f>
        <v>0</v>
      </c>
      <c r="AT15" s="114">
        <v>286</v>
      </c>
    </row>
    <row r="16" spans="1:46" s="114" customFormat="1" ht="18" x14ac:dyDescent="0.3">
      <c r="A16" s="91" t="str">
        <f>L_time</f>
        <v/>
      </c>
      <c r="B16" s="92" t="str">
        <f>L_TGca</f>
        <v/>
      </c>
      <c r="C16" s="93"/>
      <c r="D16" s="92" t="str">
        <f t="shared" si="4"/>
        <v/>
      </c>
      <c r="E16" s="94">
        <v>605</v>
      </c>
      <c r="F16" s="95" t="s">
        <v>130</v>
      </c>
      <c r="G16" s="96" t="s">
        <v>83</v>
      </c>
      <c r="H16" s="97" t="s">
        <v>84</v>
      </c>
      <c r="I16" s="96">
        <v>2</v>
      </c>
      <c r="J16" s="96" t="s">
        <v>71</v>
      </c>
      <c r="K16" s="96"/>
      <c r="L16" s="98">
        <v>45017</v>
      </c>
      <c r="M16" s="96" t="str">
        <f t="shared" si="5"/>
        <v>Thứ7</v>
      </c>
      <c r="N16" s="99">
        <v>1</v>
      </c>
      <c r="O16" s="96">
        <v>2</v>
      </c>
      <c r="P16" s="96">
        <v>2</v>
      </c>
      <c r="Q16" s="100"/>
      <c r="R16" s="101"/>
      <c r="S16" s="101"/>
      <c r="T16" s="101"/>
      <c r="U16" s="101" t="s">
        <v>72</v>
      </c>
      <c r="V16" s="101"/>
      <c r="W16" s="101"/>
      <c r="X16" s="101"/>
      <c r="Y16" s="101"/>
      <c r="Z16" s="101"/>
      <c r="AA16" s="102"/>
      <c r="AB16" s="103"/>
      <c r="AC16" s="103"/>
      <c r="AD16" s="104"/>
      <c r="AE16" s="105"/>
      <c r="AF16" s="105"/>
      <c r="AG16" s="105"/>
      <c r="AH16" s="106"/>
      <c r="AI16" s="107" t="str">
        <f>IF(LEN(C16)&lt;14,"",RIGHT(C16,2))</f>
        <v/>
      </c>
      <c r="AJ16" s="108" t="str">
        <f t="shared" si="6"/>
        <v/>
      </c>
      <c r="AK16" s="109" t="str">
        <f>IF(AA16="","",$AA16-$Q16*2)</f>
        <v/>
      </c>
      <c r="AL16" s="109" t="str">
        <f>L_luu1</f>
        <v/>
      </c>
      <c r="AM16" s="110" t="str">
        <f>L_luu2</f>
        <v/>
      </c>
      <c r="AN16" s="111" t="str">
        <f>L_Luu3</f>
        <v/>
      </c>
      <c r="AO16" s="110"/>
      <c r="AP16" s="110"/>
      <c r="AQ16" s="112" t="str">
        <f>L_Loc</f>
        <v/>
      </c>
      <c r="AR16" s="113" t="str">
        <f>L_Loc</f>
        <v/>
      </c>
      <c r="AT16" s="114">
        <v>286</v>
      </c>
    </row>
    <row r="17" spans="1:47" s="114" customFormat="1" ht="18" x14ac:dyDescent="0.3">
      <c r="A17" s="91">
        <f>L_time</f>
        <v>45017.291666666664</v>
      </c>
      <c r="B17" s="92" t="str">
        <f>L_TGca</f>
        <v>7:00</v>
      </c>
      <c r="C17" s="93" t="s">
        <v>85</v>
      </c>
      <c r="D17" s="92" t="str">
        <f t="shared" si="4"/>
        <v>DC2HT26-DC</v>
      </c>
      <c r="E17" s="94">
        <v>606</v>
      </c>
      <c r="F17" s="95" t="s">
        <v>130</v>
      </c>
      <c r="G17" s="96" t="s">
        <v>86</v>
      </c>
      <c r="H17" s="97" t="s">
        <v>87</v>
      </c>
      <c r="I17" s="96">
        <v>2</v>
      </c>
      <c r="J17" s="96" t="s">
        <v>71</v>
      </c>
      <c r="K17" s="96"/>
      <c r="L17" s="98">
        <v>45017</v>
      </c>
      <c r="M17" s="96" t="str">
        <f t="shared" si="5"/>
        <v>Thứ7</v>
      </c>
      <c r="N17" s="99">
        <v>1</v>
      </c>
      <c r="O17" s="96">
        <v>3</v>
      </c>
      <c r="P17" s="96">
        <v>3</v>
      </c>
      <c r="Q17" s="100"/>
      <c r="R17" s="101" t="s">
        <v>72</v>
      </c>
      <c r="S17" s="101"/>
      <c r="T17" s="101"/>
      <c r="U17" s="101"/>
      <c r="V17" s="101"/>
      <c r="W17" s="101"/>
      <c r="X17" s="101"/>
      <c r="Y17" s="101"/>
      <c r="Z17" s="101"/>
      <c r="AA17" s="102"/>
      <c r="AB17" s="103"/>
      <c r="AC17" s="103"/>
      <c r="AD17" s="104"/>
      <c r="AE17" s="105"/>
      <c r="AF17" s="105"/>
      <c r="AG17" s="105"/>
      <c r="AH17" s="106"/>
      <c r="AI17" s="107" t="str">
        <f>IF(LEN(C17)&lt;14,"",RIGHT(C17,2))</f>
        <v/>
      </c>
      <c r="AJ17" s="108" t="str">
        <f t="shared" si="6"/>
        <v/>
      </c>
      <c r="AK17" s="109" t="str">
        <f>IF(AA17="","",$AA17-$Q17*2)</f>
        <v/>
      </c>
      <c r="AL17" s="109" t="e">
        <f>L_luu1</f>
        <v>#VALUE!</v>
      </c>
      <c r="AM17" s="110" t="e">
        <f>L_luu2</f>
        <v>#VALUE!</v>
      </c>
      <c r="AN17" s="111" t="e">
        <f>L_Luu3</f>
        <v>#VALUE!</v>
      </c>
      <c r="AO17" s="110"/>
      <c r="AP17" s="110"/>
      <c r="AQ17" s="112" t="str">
        <f>L_Loc</f>
        <v>TTHT</v>
      </c>
      <c r="AR17" s="113" t="str">
        <f>L_Loc</f>
        <v>CNTT</v>
      </c>
      <c r="AT17" s="114">
        <v>286</v>
      </c>
    </row>
    <row r="18" spans="1:47" s="114" customFormat="1" ht="18" x14ac:dyDescent="0.3">
      <c r="A18" s="91">
        <f>L_time</f>
        <v>45017.291666666664</v>
      </c>
      <c r="B18" s="92" t="str">
        <f>L_TGca</f>
        <v>7:00</v>
      </c>
      <c r="C18" s="93" t="s">
        <v>88</v>
      </c>
      <c r="D18" s="92" t="str">
        <f t="shared" si="4"/>
        <v>DC2DT51-DC</v>
      </c>
      <c r="E18" s="94">
        <v>607</v>
      </c>
      <c r="F18" s="95" t="s">
        <v>130</v>
      </c>
      <c r="G18" s="96" t="s">
        <v>89</v>
      </c>
      <c r="H18" s="97" t="s">
        <v>90</v>
      </c>
      <c r="I18" s="96">
        <v>4</v>
      </c>
      <c r="J18" s="96" t="s">
        <v>71</v>
      </c>
      <c r="K18" s="96"/>
      <c r="L18" s="98">
        <v>45017</v>
      </c>
      <c r="M18" s="96" t="str">
        <f t="shared" si="5"/>
        <v>Thứ7</v>
      </c>
      <c r="N18" s="99">
        <v>1</v>
      </c>
      <c r="O18" s="96">
        <v>2</v>
      </c>
      <c r="P18" s="96">
        <v>2</v>
      </c>
      <c r="Q18" s="100"/>
      <c r="R18" s="101"/>
      <c r="S18" s="101"/>
      <c r="T18" s="101"/>
      <c r="U18" s="101"/>
      <c r="V18" s="101"/>
      <c r="W18" s="101" t="s">
        <v>72</v>
      </c>
      <c r="X18" s="101"/>
      <c r="Y18" s="101"/>
      <c r="Z18" s="101"/>
      <c r="AA18" s="102"/>
      <c r="AB18" s="103"/>
      <c r="AC18" s="103"/>
      <c r="AD18" s="104"/>
      <c r="AE18" s="105"/>
      <c r="AF18" s="105"/>
      <c r="AG18" s="105"/>
      <c r="AH18" s="106"/>
      <c r="AI18" s="107" t="str">
        <f>IF(LEN(C18)&lt;14,"",RIGHT(C18,2))</f>
        <v/>
      </c>
      <c r="AJ18" s="108" t="str">
        <f t="shared" si="6"/>
        <v/>
      </c>
      <c r="AK18" s="109" t="str">
        <f>IF(AA18="","",$AA18-$Q18*2)</f>
        <v/>
      </c>
      <c r="AL18" s="109" t="e">
        <f>L_luu1</f>
        <v>#VALUE!</v>
      </c>
      <c r="AM18" s="110" t="e">
        <f>L_luu2</f>
        <v>#VALUE!</v>
      </c>
      <c r="AN18" s="111" t="e">
        <f>L_Luu3</f>
        <v>#VALUE!</v>
      </c>
      <c r="AO18" s="110"/>
      <c r="AP18" s="110"/>
      <c r="AQ18" s="112" t="str">
        <f>L_Loc</f>
        <v>TTDT</v>
      </c>
      <c r="AR18" s="113" t="str">
        <f>L_Loc</f>
        <v>CNTT</v>
      </c>
      <c r="AT18" s="114">
        <v>286</v>
      </c>
    </row>
    <row r="19" spans="1:47" s="114" customFormat="1" ht="18" x14ac:dyDescent="0.3">
      <c r="A19" s="91">
        <f>L_time</f>
        <v>45017.375</v>
      </c>
      <c r="B19" s="92" t="str">
        <f>L_TGca</f>
        <v>9:00</v>
      </c>
      <c r="C19" s="115" t="s">
        <v>91</v>
      </c>
      <c r="D19" s="92" t="str">
        <f t="shared" si="4"/>
        <v>DC2HT13-DC</v>
      </c>
      <c r="E19" s="94">
        <v>608</v>
      </c>
      <c r="F19" s="95" t="s">
        <v>130</v>
      </c>
      <c r="G19" s="96" t="s">
        <v>92</v>
      </c>
      <c r="H19" s="97" t="s">
        <v>93</v>
      </c>
      <c r="I19" s="96">
        <v>4</v>
      </c>
      <c r="J19" s="96" t="s">
        <v>94</v>
      </c>
      <c r="K19" s="96"/>
      <c r="L19" s="98">
        <v>45017</v>
      </c>
      <c r="M19" s="96" t="str">
        <f t="shared" si="5"/>
        <v>Thứ7</v>
      </c>
      <c r="N19" s="99">
        <v>2</v>
      </c>
      <c r="O19" s="96">
        <v>9</v>
      </c>
      <c r="P19" s="96">
        <v>9</v>
      </c>
      <c r="Q19" s="100">
        <v>1</v>
      </c>
      <c r="R19" s="101"/>
      <c r="S19" s="101"/>
      <c r="T19" s="101">
        <v>1</v>
      </c>
      <c r="U19" s="101"/>
      <c r="V19" s="101"/>
      <c r="W19" s="101"/>
      <c r="X19" s="101"/>
      <c r="Y19" s="101"/>
      <c r="Z19" s="101"/>
      <c r="AA19" s="102"/>
      <c r="AB19" s="103"/>
      <c r="AC19" s="103"/>
      <c r="AD19" s="104"/>
      <c r="AE19" s="105"/>
      <c r="AF19" s="105"/>
      <c r="AG19" s="105"/>
      <c r="AH19" s="106"/>
      <c r="AI19" s="107" t="str">
        <f>IF(LEN(C19)&lt;14,"",RIGHT(C19,2))</f>
        <v/>
      </c>
      <c r="AJ19" s="108">
        <f t="shared" si="6"/>
        <v>9</v>
      </c>
      <c r="AK19" s="109" t="str">
        <f>IF(AA19="","",$AA19-$Q19*2)</f>
        <v/>
      </c>
      <c r="AL19" s="109" t="e">
        <f>L_luu1</f>
        <v>#VALUE!</v>
      </c>
      <c r="AM19" s="110" t="e">
        <f>L_luu2</f>
        <v>#VALUE!</v>
      </c>
      <c r="AN19" s="111" t="e">
        <f>L_Luu3</f>
        <v>#VALUE!</v>
      </c>
      <c r="AO19" s="110"/>
      <c r="AP19" s="110"/>
      <c r="AQ19" s="112" t="str">
        <f>L_Loc</f>
        <v>TTMA</v>
      </c>
      <c r="AR19" s="113" t="str">
        <f>L_Loc</f>
        <v>CNTT</v>
      </c>
      <c r="AT19" s="114">
        <v>286</v>
      </c>
    </row>
    <row r="20" spans="1:47" s="114" customFormat="1" ht="18" x14ac:dyDescent="0.3">
      <c r="A20" s="91" t="e">
        <f>#REF!=L_time</f>
        <v>#REF!</v>
      </c>
      <c r="B20" s="92" t="str">
        <f>L_TGca</f>
        <v>9:00</v>
      </c>
      <c r="C20" s="116" t="s">
        <v>95</v>
      </c>
      <c r="D20" s="92" t="str">
        <f t="shared" si="4"/>
        <v>DC2DT27-DC</v>
      </c>
      <c r="E20" s="94">
        <v>609</v>
      </c>
      <c r="F20" s="95" t="s">
        <v>130</v>
      </c>
      <c r="G20" s="96" t="s">
        <v>96</v>
      </c>
      <c r="H20" s="97" t="s">
        <v>97</v>
      </c>
      <c r="I20" s="96">
        <v>4</v>
      </c>
      <c r="J20" s="96" t="s">
        <v>94</v>
      </c>
      <c r="K20" s="96"/>
      <c r="L20" s="98">
        <v>45017</v>
      </c>
      <c r="M20" s="96" t="str">
        <f t="shared" si="5"/>
        <v>Thứ7</v>
      </c>
      <c r="N20" s="99">
        <v>2</v>
      </c>
      <c r="O20" s="96">
        <v>2</v>
      </c>
      <c r="P20" s="96">
        <v>2</v>
      </c>
      <c r="Q20" s="100">
        <v>1</v>
      </c>
      <c r="R20" s="101"/>
      <c r="S20" s="101"/>
      <c r="T20" s="101" t="s">
        <v>72</v>
      </c>
      <c r="U20" s="101"/>
      <c r="V20" s="101"/>
      <c r="W20" s="101"/>
      <c r="X20" s="101"/>
      <c r="Y20" s="101"/>
      <c r="Z20" s="101"/>
      <c r="AA20" s="102"/>
      <c r="AB20" s="103"/>
      <c r="AC20" s="103"/>
      <c r="AD20" s="104"/>
      <c r="AE20" s="105"/>
      <c r="AF20" s="105"/>
      <c r="AG20" s="105"/>
      <c r="AH20" s="106"/>
      <c r="AI20" s="107" t="str">
        <f>IF(LEN(C20)&lt;14,"",RIGHT(C20,2))</f>
        <v/>
      </c>
      <c r="AJ20" s="108">
        <f t="shared" si="6"/>
        <v>2</v>
      </c>
      <c r="AK20" s="109" t="str">
        <f>IF(AA20="","",$AA20-$Q20*2)</f>
        <v/>
      </c>
      <c r="AL20" s="109" t="e">
        <f>L_luu1</f>
        <v>#VALUE!</v>
      </c>
      <c r="AM20" s="110" t="e">
        <f>L_luu2</f>
        <v>#VALUE!</v>
      </c>
      <c r="AN20" s="111" t="e">
        <f>L_Luu3</f>
        <v>#VALUE!</v>
      </c>
      <c r="AO20" s="110"/>
      <c r="AP20" s="110"/>
      <c r="AQ20" s="112" t="str">
        <f>L_Loc</f>
        <v>TTDT</v>
      </c>
      <c r="AR20" s="113" t="str">
        <f>L_Loc</f>
        <v>CNTT</v>
      </c>
      <c r="AT20" s="114">
        <v>286</v>
      </c>
    </row>
    <row r="21" spans="1:47" s="114" customFormat="1" ht="18" x14ac:dyDescent="0.3">
      <c r="A21" s="91">
        <f>L_time</f>
        <v>45017.291666666664</v>
      </c>
      <c r="B21" s="92" t="str">
        <f>L_TGca</f>
        <v>7:00</v>
      </c>
      <c r="C21" s="117" t="s">
        <v>98</v>
      </c>
      <c r="D21" s="92" t="str">
        <f t="shared" si="4"/>
        <v>DC2HT34-DC</v>
      </c>
      <c r="E21" s="94">
        <v>610</v>
      </c>
      <c r="F21" s="95" t="s">
        <v>130</v>
      </c>
      <c r="G21" s="96" t="s">
        <v>99</v>
      </c>
      <c r="H21" s="97" t="s">
        <v>100</v>
      </c>
      <c r="I21" s="96">
        <v>3</v>
      </c>
      <c r="J21" s="96" t="s">
        <v>101</v>
      </c>
      <c r="K21" s="96"/>
      <c r="L21" s="98">
        <v>45017</v>
      </c>
      <c r="M21" s="96" t="str">
        <f t="shared" si="5"/>
        <v>Thứ7</v>
      </c>
      <c r="N21" s="99">
        <v>1</v>
      </c>
      <c r="O21" s="96">
        <v>5</v>
      </c>
      <c r="P21" s="96">
        <v>5</v>
      </c>
      <c r="Q21" s="100"/>
      <c r="R21" s="101"/>
      <c r="S21" s="101"/>
      <c r="T21" s="101"/>
      <c r="U21" s="101"/>
      <c r="V21" s="101"/>
      <c r="W21" s="101" t="s">
        <v>72</v>
      </c>
      <c r="X21" s="101"/>
      <c r="Y21" s="101"/>
      <c r="Z21" s="101"/>
      <c r="AA21" s="102"/>
      <c r="AB21" s="103"/>
      <c r="AC21" s="103"/>
      <c r="AD21" s="104"/>
      <c r="AE21" s="105"/>
      <c r="AF21" s="105"/>
      <c r="AG21" s="105"/>
      <c r="AH21" s="106"/>
      <c r="AI21" s="107" t="str">
        <f>IF(LEN(C21)&lt;14,"",RIGHT(C21,2))</f>
        <v/>
      </c>
      <c r="AJ21" s="108" t="str">
        <f t="shared" si="6"/>
        <v/>
      </c>
      <c r="AK21" s="109" t="str">
        <f>IF(AA21="","",$AA21-$Q21*2)</f>
        <v/>
      </c>
      <c r="AL21" s="109" t="e">
        <f>L_luu1</f>
        <v>#VALUE!</v>
      </c>
      <c r="AM21" s="110" t="e">
        <f>L_luu2</f>
        <v>#VALUE!</v>
      </c>
      <c r="AN21" s="111" t="e">
        <f>L_Luu3</f>
        <v>#VALUE!</v>
      </c>
      <c r="AO21" s="110"/>
      <c r="AP21" s="110"/>
      <c r="AQ21" s="112" t="str">
        <f>L_Loc</f>
        <v>TTHT</v>
      </c>
      <c r="AR21" s="113" t="str">
        <f>L_Loc</f>
        <v>CNTT</v>
      </c>
      <c r="AT21" s="114">
        <v>286</v>
      </c>
    </row>
    <row r="22" spans="1:47" s="114" customFormat="1" ht="18" x14ac:dyDescent="0.3">
      <c r="A22" s="91">
        <f>L_time</f>
        <v>45017.291666666664</v>
      </c>
      <c r="B22" s="92" t="str">
        <f>L_TGca</f>
        <v>7:00</v>
      </c>
      <c r="C22" s="93" t="s">
        <v>102</v>
      </c>
      <c r="D22" s="92" t="str">
        <f t="shared" si="4"/>
        <v>DC1CB35-DC</v>
      </c>
      <c r="E22" s="94">
        <v>611</v>
      </c>
      <c r="F22" s="95" t="s">
        <v>130</v>
      </c>
      <c r="G22" s="96" t="s">
        <v>103</v>
      </c>
      <c r="H22" s="97" t="s">
        <v>104</v>
      </c>
      <c r="I22" s="96">
        <v>2</v>
      </c>
      <c r="J22" s="96" t="s">
        <v>105</v>
      </c>
      <c r="K22" s="96"/>
      <c r="L22" s="98">
        <v>45017</v>
      </c>
      <c r="M22" s="96" t="str">
        <f t="shared" si="5"/>
        <v>Thứ7</v>
      </c>
      <c r="N22" s="99">
        <v>1</v>
      </c>
      <c r="O22" s="96">
        <v>1</v>
      </c>
      <c r="P22" s="96">
        <v>1</v>
      </c>
      <c r="Q22" s="100"/>
      <c r="R22" s="101"/>
      <c r="S22" s="101"/>
      <c r="T22" s="101" t="s">
        <v>72</v>
      </c>
      <c r="U22" s="101"/>
      <c r="V22" s="101"/>
      <c r="W22" s="101"/>
      <c r="X22" s="101"/>
      <c r="Y22" s="101"/>
      <c r="Z22" s="101"/>
      <c r="AA22" s="102"/>
      <c r="AB22" s="103"/>
      <c r="AC22" s="103"/>
      <c r="AD22" s="104"/>
      <c r="AE22" s="105"/>
      <c r="AF22" s="105"/>
      <c r="AG22" s="105"/>
      <c r="AH22" s="106"/>
      <c r="AI22" s="107" t="str">
        <f>IF(LEN(C22)&lt;14,"",RIGHT(C22,2))</f>
        <v/>
      </c>
      <c r="AJ22" s="108" t="str">
        <f t="shared" si="6"/>
        <v/>
      </c>
      <c r="AK22" s="109" t="str">
        <f>IF(AA22="","",$AA22-$Q22*2)</f>
        <v/>
      </c>
      <c r="AL22" s="109" t="e">
        <f>L_luu1</f>
        <v>#VALUE!</v>
      </c>
      <c r="AM22" s="110" t="e">
        <f>L_luu2</f>
        <v>#VALUE!</v>
      </c>
      <c r="AN22" s="111" t="e">
        <f>L_Luu3</f>
        <v>#VALUE!</v>
      </c>
      <c r="AO22" s="110"/>
      <c r="AP22" s="110"/>
      <c r="AQ22" s="112" t="str">
        <f>L_Loc</f>
        <v>CBNN</v>
      </c>
      <c r="AR22" s="113" t="str">
        <f>L_Loc</f>
        <v>KHCB</v>
      </c>
      <c r="AT22" s="114">
        <v>288</v>
      </c>
    </row>
    <row r="23" spans="1:47" s="114" customFormat="1" ht="18" x14ac:dyDescent="0.3">
      <c r="A23" s="118" t="str">
        <f>L_time</f>
        <v/>
      </c>
      <c r="B23" s="119" t="str">
        <f>L_TGca</f>
        <v/>
      </c>
      <c r="C23" s="93"/>
      <c r="D23" s="119" t="str">
        <f t="shared" si="4"/>
        <v/>
      </c>
      <c r="E23" s="94">
        <v>612</v>
      </c>
      <c r="F23" s="95" t="s">
        <v>130</v>
      </c>
      <c r="G23" s="96" t="s">
        <v>106</v>
      </c>
      <c r="H23" s="97" t="s">
        <v>107</v>
      </c>
      <c r="I23" s="96">
        <v>2</v>
      </c>
      <c r="J23" s="96" t="s">
        <v>94</v>
      </c>
      <c r="K23" s="120"/>
      <c r="L23" s="98">
        <v>45017</v>
      </c>
      <c r="M23" s="96" t="str">
        <f t="shared" si="5"/>
        <v>Thứ7</v>
      </c>
      <c r="N23" s="99">
        <v>2</v>
      </c>
      <c r="O23" s="96">
        <v>13</v>
      </c>
      <c r="P23" s="96">
        <v>13</v>
      </c>
      <c r="Q23" s="100">
        <v>1</v>
      </c>
      <c r="R23" s="101"/>
      <c r="S23" s="101"/>
      <c r="T23" s="101">
        <v>1</v>
      </c>
      <c r="U23" s="101"/>
      <c r="V23" s="101"/>
      <c r="W23" s="101"/>
      <c r="X23" s="101"/>
      <c r="Y23" s="101"/>
      <c r="Z23" s="101"/>
      <c r="AA23" s="121"/>
      <c r="AB23" s="122"/>
      <c r="AC23" s="122"/>
      <c r="AD23" s="123"/>
      <c r="AE23" s="124"/>
      <c r="AF23" s="124"/>
      <c r="AG23" s="124"/>
      <c r="AH23" s="125"/>
      <c r="AI23" s="126" t="str">
        <f>IF(LEN(C23)&lt;14,"",RIGHT(C23,2))</f>
        <v/>
      </c>
      <c r="AJ23" s="127">
        <f t="shared" si="6"/>
        <v>13</v>
      </c>
      <c r="AK23" s="128" t="str">
        <f>IF(AA23="","",$AA23-$Q23*2)</f>
        <v/>
      </c>
      <c r="AL23" s="128" t="str">
        <f>L_luu1</f>
        <v/>
      </c>
      <c r="AM23" s="129" t="str">
        <f>L_luu2</f>
        <v/>
      </c>
      <c r="AN23" s="130" t="str">
        <f>L_Luu3</f>
        <v/>
      </c>
      <c r="AO23" s="129"/>
      <c r="AP23" s="129"/>
      <c r="AQ23" s="131" t="str">
        <f>L_Loc</f>
        <v/>
      </c>
      <c r="AR23" s="132" t="str">
        <f>L_Loc</f>
        <v/>
      </c>
      <c r="AS23" s="133"/>
      <c r="AT23" s="133">
        <v>286</v>
      </c>
      <c r="AU23" s="133"/>
    </row>
    <row r="24" spans="1:47" s="114" customFormat="1" ht="33" x14ac:dyDescent="0.3">
      <c r="A24" s="91">
        <f>L_time</f>
        <v>45017.375</v>
      </c>
      <c r="B24" s="92" t="str">
        <f>L_TGca</f>
        <v>9:00</v>
      </c>
      <c r="C24" s="134" t="s">
        <v>108</v>
      </c>
      <c r="D24" s="92" t="str">
        <f t="shared" si="4"/>
        <v>DC2TT35-DC</v>
      </c>
      <c r="E24" s="94">
        <v>613</v>
      </c>
      <c r="F24" s="95" t="s">
        <v>130</v>
      </c>
      <c r="G24" s="96" t="s">
        <v>109</v>
      </c>
      <c r="H24" s="97" t="s">
        <v>110</v>
      </c>
      <c r="I24" s="96">
        <v>3</v>
      </c>
      <c r="J24" s="96" t="s">
        <v>71</v>
      </c>
      <c r="K24" s="96"/>
      <c r="L24" s="98">
        <v>45017</v>
      </c>
      <c r="M24" s="96" t="str">
        <f t="shared" si="5"/>
        <v>Thứ7</v>
      </c>
      <c r="N24" s="99">
        <v>2</v>
      </c>
      <c r="O24" s="96">
        <v>4</v>
      </c>
      <c r="P24" s="96">
        <v>4</v>
      </c>
      <c r="Q24" s="100"/>
      <c r="R24" s="101"/>
      <c r="S24" s="101"/>
      <c r="T24" s="101"/>
      <c r="U24" s="101" t="s">
        <v>72</v>
      </c>
      <c r="V24" s="101"/>
      <c r="W24" s="101"/>
      <c r="X24" s="101"/>
      <c r="Y24" s="101"/>
      <c r="Z24" s="101"/>
      <c r="AA24" s="102"/>
      <c r="AB24" s="103"/>
      <c r="AC24" s="103"/>
      <c r="AD24" s="104"/>
      <c r="AE24" s="105"/>
      <c r="AF24" s="105"/>
      <c r="AG24" s="105"/>
      <c r="AH24" s="106"/>
      <c r="AI24" s="107" t="str">
        <f>IF(LEN(C24)&lt;14,"",RIGHT(C24,2))</f>
        <v/>
      </c>
      <c r="AJ24" s="108" t="str">
        <f t="shared" si="6"/>
        <v/>
      </c>
      <c r="AK24" s="109" t="str">
        <f>IF(AA24="","",$AA24-$Q24*2)</f>
        <v/>
      </c>
      <c r="AL24" s="109" t="e">
        <f>L_luu1</f>
        <v>#VALUE!</v>
      </c>
      <c r="AM24" s="110" t="e">
        <f>L_luu2</f>
        <v>#VALUE!</v>
      </c>
      <c r="AN24" s="111" t="e">
        <f>L_Luu3</f>
        <v>#VALUE!</v>
      </c>
      <c r="AO24" s="110"/>
      <c r="AP24" s="110"/>
      <c r="AQ24" s="112" t="str">
        <f>L_Loc</f>
        <v>TTHT</v>
      </c>
      <c r="AR24" s="113" t="str">
        <f>L_Loc</f>
        <v>CNTT</v>
      </c>
      <c r="AT24" s="114">
        <v>286</v>
      </c>
    </row>
    <row r="25" spans="1:47" s="114" customFormat="1" ht="18" x14ac:dyDescent="0.3">
      <c r="A25" s="91">
        <f>L_time</f>
        <v>45017.375</v>
      </c>
      <c r="B25" s="92" t="str">
        <f>L_TGca</f>
        <v>9:00</v>
      </c>
      <c r="C25" s="93" t="s">
        <v>102</v>
      </c>
      <c r="D25" s="92" t="str">
        <f t="shared" si="4"/>
        <v>DC1CB35-DC</v>
      </c>
      <c r="E25" s="94">
        <v>614</v>
      </c>
      <c r="F25" s="95" t="s">
        <v>130</v>
      </c>
      <c r="G25" s="96" t="s">
        <v>111</v>
      </c>
      <c r="H25" s="97" t="s">
        <v>112</v>
      </c>
      <c r="I25" s="96">
        <v>2</v>
      </c>
      <c r="J25" s="96" t="s">
        <v>71</v>
      </c>
      <c r="K25" s="96"/>
      <c r="L25" s="98">
        <v>45017</v>
      </c>
      <c r="M25" s="96" t="str">
        <f t="shared" si="5"/>
        <v>Thứ7</v>
      </c>
      <c r="N25" s="99">
        <v>2</v>
      </c>
      <c r="O25" s="96">
        <v>8</v>
      </c>
      <c r="P25" s="96">
        <v>8</v>
      </c>
      <c r="Q25" s="100"/>
      <c r="R25" s="101" t="s">
        <v>72</v>
      </c>
      <c r="S25" s="101"/>
      <c r="T25" s="101"/>
      <c r="U25" s="101"/>
      <c r="V25" s="101"/>
      <c r="W25" s="101"/>
      <c r="X25" s="101"/>
      <c r="Y25" s="101"/>
      <c r="Z25" s="101"/>
      <c r="AA25" s="102"/>
      <c r="AB25" s="103"/>
      <c r="AC25" s="103"/>
      <c r="AD25" s="104"/>
      <c r="AE25" s="105"/>
      <c r="AF25" s="105"/>
      <c r="AG25" s="105"/>
      <c r="AH25" s="106"/>
      <c r="AI25" s="107" t="str">
        <f>IF(LEN(C25)&lt;14,"",RIGHT(C25,2))</f>
        <v/>
      </c>
      <c r="AJ25" s="108" t="str">
        <f t="shared" si="6"/>
        <v/>
      </c>
      <c r="AK25" s="109" t="str">
        <f>IF(AA25="","",$AA25-$Q25*2)</f>
        <v/>
      </c>
      <c r="AL25" s="109" t="e">
        <f>L_luu1</f>
        <v>#VALUE!</v>
      </c>
      <c r="AM25" s="110" t="e">
        <f>L_luu2</f>
        <v>#VALUE!</v>
      </c>
      <c r="AN25" s="111" t="e">
        <f>L_Luu3</f>
        <v>#VALUE!</v>
      </c>
      <c r="AO25" s="110"/>
      <c r="AP25" s="110"/>
      <c r="AQ25" s="112" t="str">
        <f>L_Loc</f>
        <v>CBNN</v>
      </c>
      <c r="AR25" s="113" t="str">
        <f>L_Loc</f>
        <v>KHCB</v>
      </c>
      <c r="AT25" s="114">
        <v>288</v>
      </c>
    </row>
    <row r="26" spans="1:47" s="135" customFormat="1" ht="18" x14ac:dyDescent="0.3">
      <c r="A26" s="91"/>
      <c r="B26" s="92"/>
      <c r="C26" s="93" t="s">
        <v>113</v>
      </c>
      <c r="D26" s="92" t="str">
        <f t="shared" si="4"/>
        <v>DC2DT28-DC</v>
      </c>
      <c r="E26" s="94">
        <v>615</v>
      </c>
      <c r="F26" s="95" t="s">
        <v>130</v>
      </c>
      <c r="G26" s="96" t="s">
        <v>114</v>
      </c>
      <c r="H26" s="97" t="s">
        <v>115</v>
      </c>
      <c r="I26" s="96">
        <v>3</v>
      </c>
      <c r="J26" s="96" t="s">
        <v>71</v>
      </c>
      <c r="K26" s="96"/>
      <c r="L26" s="98">
        <v>45017</v>
      </c>
      <c r="M26" s="96" t="str">
        <f t="shared" si="5"/>
        <v>Thứ7</v>
      </c>
      <c r="N26" s="99">
        <v>2</v>
      </c>
      <c r="O26" s="96">
        <v>4</v>
      </c>
      <c r="P26" s="96">
        <v>4</v>
      </c>
      <c r="Q26" s="100"/>
      <c r="R26" s="101"/>
      <c r="S26" s="101"/>
      <c r="T26" s="101" t="s">
        <v>72</v>
      </c>
      <c r="U26" s="101"/>
      <c r="V26" s="101"/>
      <c r="W26" s="101"/>
      <c r="X26" s="101"/>
      <c r="Y26" s="101"/>
      <c r="Z26" s="101"/>
      <c r="AA26" s="102"/>
      <c r="AB26" s="103"/>
      <c r="AC26" s="103"/>
      <c r="AD26" s="104"/>
      <c r="AE26" s="105"/>
      <c r="AF26" s="105"/>
      <c r="AG26" s="105"/>
      <c r="AH26" s="106"/>
      <c r="AI26" s="107"/>
      <c r="AJ26" s="108"/>
      <c r="AK26" s="109"/>
      <c r="AL26" s="109"/>
      <c r="AM26" s="110"/>
      <c r="AN26" s="111"/>
      <c r="AO26" s="110"/>
      <c r="AP26" s="110"/>
      <c r="AQ26" s="112"/>
      <c r="AR26" s="113"/>
      <c r="AS26" s="114"/>
      <c r="AT26" s="114"/>
      <c r="AU26" s="114"/>
    </row>
    <row r="27" spans="1:47" s="114" customFormat="1" ht="33" x14ac:dyDescent="0.3">
      <c r="A27" s="136">
        <f>L_time</f>
        <v>45017.375</v>
      </c>
      <c r="B27" s="137" t="str">
        <f>L_TGca</f>
        <v>9:00</v>
      </c>
      <c r="C27" s="138" t="s">
        <v>116</v>
      </c>
      <c r="D27" s="137" t="str">
        <f t="shared" si="4"/>
        <v>DC2TT11-DC</v>
      </c>
      <c r="E27" s="94">
        <v>616</v>
      </c>
      <c r="F27" s="95" t="s">
        <v>130</v>
      </c>
      <c r="G27" s="139" t="s">
        <v>117</v>
      </c>
      <c r="H27" s="140" t="s">
        <v>118</v>
      </c>
      <c r="I27" s="139">
        <v>3</v>
      </c>
      <c r="J27" s="139" t="s">
        <v>71</v>
      </c>
      <c r="K27" s="139"/>
      <c r="L27" s="98">
        <v>45017</v>
      </c>
      <c r="M27" s="96" t="str">
        <f t="shared" si="5"/>
        <v>Thứ7</v>
      </c>
      <c r="N27" s="99">
        <v>2</v>
      </c>
      <c r="O27" s="139">
        <v>1</v>
      </c>
      <c r="P27" s="139">
        <v>1</v>
      </c>
      <c r="Q27" s="141"/>
      <c r="R27" s="142"/>
      <c r="S27" s="142"/>
      <c r="T27" s="142"/>
      <c r="U27" s="142" t="s">
        <v>72</v>
      </c>
      <c r="V27" s="142"/>
      <c r="W27" s="142"/>
      <c r="X27" s="142"/>
      <c r="Y27" s="142"/>
      <c r="Z27" s="142"/>
      <c r="AA27" s="143"/>
      <c r="AB27" s="144"/>
      <c r="AC27" s="144"/>
      <c r="AD27" s="145"/>
      <c r="AE27" s="146"/>
      <c r="AF27" s="146"/>
      <c r="AG27" s="146"/>
      <c r="AH27" s="147"/>
      <c r="AI27" s="148" t="str">
        <f>IF(LEN(C27)&lt;14,"",RIGHT(C27,2))</f>
        <v/>
      </c>
      <c r="AJ27" s="149" t="str">
        <f t="shared" ref="AJ27:AJ28" si="7">IF($Q27=0,"",IF(MOD($O27,$P27)=0,$P27,MOD($O27,$P27)))</f>
        <v/>
      </c>
      <c r="AK27" s="150" t="str">
        <f>IF(AA27="","",$AA27-$Q27*2)</f>
        <v/>
      </c>
      <c r="AL27" s="150">
        <f>L_luu1</f>
        <v>0</v>
      </c>
      <c r="AM27" s="151">
        <f>L_luu2</f>
        <v>0</v>
      </c>
      <c r="AN27" s="152">
        <f>L_Luu3</f>
        <v>1</v>
      </c>
      <c r="AO27" s="151"/>
      <c r="AP27" s="151"/>
      <c r="AQ27" s="153">
        <f>L_Loc</f>
        <v>0</v>
      </c>
      <c r="AR27" s="154">
        <f>L_Loc</f>
        <v>0</v>
      </c>
      <c r="AS27" s="135"/>
      <c r="AT27" s="135">
        <v>286</v>
      </c>
      <c r="AU27" s="135"/>
    </row>
    <row r="28" spans="1:47" s="114" customFormat="1" ht="18" x14ac:dyDescent="0.3">
      <c r="A28" s="118" t="str">
        <f>L_time</f>
        <v/>
      </c>
      <c r="B28" s="119" t="str">
        <f>L_TGca</f>
        <v/>
      </c>
      <c r="C28" s="155"/>
      <c r="D28" s="119" t="str">
        <f t="shared" si="4"/>
        <v/>
      </c>
      <c r="E28" s="94">
        <v>617</v>
      </c>
      <c r="F28" s="95" t="s">
        <v>130</v>
      </c>
      <c r="G28" s="96" t="s">
        <v>119</v>
      </c>
      <c r="H28" s="97" t="s">
        <v>120</v>
      </c>
      <c r="I28" s="96">
        <v>3</v>
      </c>
      <c r="J28" s="120" t="s">
        <v>71</v>
      </c>
      <c r="K28" s="120"/>
      <c r="L28" s="98">
        <v>45017</v>
      </c>
      <c r="M28" s="96" t="str">
        <f t="shared" si="5"/>
        <v>Thứ7</v>
      </c>
      <c r="N28" s="99">
        <v>2</v>
      </c>
      <c r="O28" s="96">
        <v>1</v>
      </c>
      <c r="P28" s="96">
        <v>1</v>
      </c>
      <c r="Q28" s="100"/>
      <c r="R28" s="120"/>
      <c r="S28" s="120"/>
      <c r="T28" s="120"/>
      <c r="U28" s="120"/>
      <c r="V28" s="120"/>
      <c r="W28" s="101" t="s">
        <v>72</v>
      </c>
      <c r="X28" s="120"/>
      <c r="Y28" s="120"/>
      <c r="Z28" s="120"/>
      <c r="AA28" s="121"/>
      <c r="AB28" s="122"/>
      <c r="AC28" s="122"/>
      <c r="AD28" s="123"/>
      <c r="AE28" s="124"/>
      <c r="AF28" s="124"/>
      <c r="AG28" s="124"/>
      <c r="AH28" s="125"/>
      <c r="AI28" s="126" t="str">
        <f>IF(LEN(C28)&lt;14,"",RIGHT(C28,2))</f>
        <v/>
      </c>
      <c r="AJ28" s="127" t="str">
        <f t="shared" si="7"/>
        <v/>
      </c>
      <c r="AK28" s="128" t="str">
        <f>IF(AA28="","",$AA28-$Q28*2)</f>
        <v/>
      </c>
      <c r="AL28" s="128" t="str">
        <f>L_luu1</f>
        <v/>
      </c>
      <c r="AM28" s="129" t="str">
        <f>L_luu2</f>
        <v/>
      </c>
      <c r="AN28" s="130" t="str">
        <f>L_Luu3</f>
        <v/>
      </c>
      <c r="AO28" s="129"/>
      <c r="AP28" s="129"/>
      <c r="AQ28" s="131" t="str">
        <f>L_Loc</f>
        <v/>
      </c>
      <c r="AR28" s="132" t="str">
        <f>L_Loc</f>
        <v/>
      </c>
      <c r="AS28" s="133"/>
      <c r="AT28" s="133">
        <v>286</v>
      </c>
      <c r="AU28" s="133"/>
    </row>
    <row r="29" spans="1:47" s="114" customFormat="1" ht="24.95" customHeight="1" x14ac:dyDescent="0.3">
      <c r="A29" s="91"/>
      <c r="B29" s="92"/>
      <c r="C29" s="93"/>
      <c r="D29" s="92"/>
      <c r="E29" s="94">
        <v>618</v>
      </c>
      <c r="F29" s="95" t="s">
        <v>130</v>
      </c>
      <c r="G29" s="96" t="s">
        <v>121</v>
      </c>
      <c r="H29" s="97" t="s">
        <v>122</v>
      </c>
      <c r="I29" s="96">
        <v>3</v>
      </c>
      <c r="J29" s="96" t="s">
        <v>71</v>
      </c>
      <c r="K29" s="96"/>
      <c r="L29" s="98">
        <v>45017</v>
      </c>
      <c r="M29" s="96" t="str">
        <f t="shared" si="5"/>
        <v>Thứ7</v>
      </c>
      <c r="N29" s="99">
        <v>2</v>
      </c>
      <c r="O29" s="96">
        <v>3</v>
      </c>
      <c r="P29" s="96">
        <v>3</v>
      </c>
      <c r="Q29" s="100"/>
      <c r="R29" s="105"/>
      <c r="S29" s="157"/>
      <c r="T29" s="101"/>
      <c r="U29" s="101"/>
      <c r="V29" s="101"/>
      <c r="W29" s="101" t="s">
        <v>72</v>
      </c>
      <c r="X29" s="101"/>
      <c r="Y29" s="101"/>
      <c r="Z29" s="101"/>
      <c r="AA29" s="102"/>
      <c r="AB29" s="103"/>
      <c r="AC29" s="103"/>
      <c r="AD29" s="104"/>
      <c r="AE29" s="105"/>
      <c r="AF29" s="105"/>
      <c r="AG29" s="105"/>
      <c r="AH29" s="106"/>
      <c r="AI29" s="107"/>
      <c r="AJ29" s="108"/>
      <c r="AK29" s="109"/>
      <c r="AL29" s="109"/>
      <c r="AM29" s="110"/>
      <c r="AN29" s="111"/>
      <c r="AO29" s="110"/>
      <c r="AP29" s="110"/>
      <c r="AQ29" s="112"/>
      <c r="AR29" s="113"/>
    </row>
    <row r="30" spans="1:47" s="114" customFormat="1" ht="24.95" customHeight="1" x14ac:dyDescent="0.3">
      <c r="A30" s="91"/>
      <c r="B30" s="92"/>
      <c r="C30" s="93"/>
      <c r="D30" s="92"/>
      <c r="E30" s="94">
        <v>619</v>
      </c>
      <c r="F30" s="95" t="s">
        <v>130</v>
      </c>
      <c r="G30" s="96" t="s">
        <v>123</v>
      </c>
      <c r="H30" s="97" t="s">
        <v>124</v>
      </c>
      <c r="I30" s="96">
        <v>1</v>
      </c>
      <c r="J30" s="96" t="s">
        <v>71</v>
      </c>
      <c r="K30" s="96"/>
      <c r="L30" s="98">
        <v>45017</v>
      </c>
      <c r="M30" s="96" t="str">
        <f t="shared" si="5"/>
        <v>Thứ7</v>
      </c>
      <c r="N30" s="99">
        <v>2</v>
      </c>
      <c r="O30" s="96">
        <v>12</v>
      </c>
      <c r="P30" s="96">
        <v>12</v>
      </c>
      <c r="Q30" s="100"/>
      <c r="R30" s="101" t="s">
        <v>72</v>
      </c>
      <c r="S30" s="101"/>
      <c r="T30" s="101"/>
      <c r="U30" s="101"/>
      <c r="V30" s="101"/>
      <c r="W30" s="101"/>
      <c r="X30" s="101"/>
      <c r="Y30" s="101"/>
      <c r="Z30" s="101"/>
      <c r="AA30" s="102"/>
      <c r="AB30" s="103"/>
      <c r="AC30" s="103"/>
      <c r="AD30" s="104"/>
      <c r="AE30" s="105"/>
      <c r="AF30" s="105"/>
      <c r="AG30" s="105"/>
      <c r="AH30" s="106"/>
      <c r="AI30" s="107"/>
      <c r="AJ30" s="108"/>
      <c r="AK30" s="109"/>
      <c r="AL30" s="109"/>
      <c r="AM30" s="110"/>
      <c r="AN30" s="111"/>
      <c r="AO30" s="110"/>
      <c r="AP30" s="110"/>
      <c r="AQ30" s="112"/>
      <c r="AR30" s="113"/>
    </row>
    <row r="31" spans="1:47" s="114" customFormat="1" ht="24.95" customHeight="1" x14ac:dyDescent="0.3">
      <c r="A31" s="91"/>
      <c r="B31" s="92"/>
      <c r="C31" s="134"/>
      <c r="D31" s="92"/>
      <c r="E31" s="94">
        <v>620</v>
      </c>
      <c r="F31" s="95" t="s">
        <v>130</v>
      </c>
      <c r="G31" s="96" t="s">
        <v>125</v>
      </c>
      <c r="H31" s="97" t="s">
        <v>126</v>
      </c>
      <c r="I31" s="96">
        <v>4</v>
      </c>
      <c r="J31" s="96" t="s">
        <v>71</v>
      </c>
      <c r="K31" s="96"/>
      <c r="L31" s="98">
        <v>45017</v>
      </c>
      <c r="M31" s="96" t="str">
        <f t="shared" si="5"/>
        <v>Thứ7</v>
      </c>
      <c r="N31" s="99">
        <v>2</v>
      </c>
      <c r="O31" s="96">
        <v>1</v>
      </c>
      <c r="P31" s="96">
        <v>1</v>
      </c>
      <c r="Q31" s="100"/>
      <c r="R31" s="101" t="s">
        <v>72</v>
      </c>
      <c r="S31" s="101"/>
      <c r="T31" s="101"/>
      <c r="U31" s="101"/>
      <c r="V31" s="101"/>
      <c r="W31" s="101"/>
      <c r="X31" s="101"/>
      <c r="Y31" s="101"/>
      <c r="Z31" s="101"/>
      <c r="AA31" s="102"/>
      <c r="AB31" s="103"/>
      <c r="AC31" s="103"/>
      <c r="AD31" s="104"/>
      <c r="AE31" s="105"/>
      <c r="AF31" s="105"/>
      <c r="AG31" s="105"/>
      <c r="AH31" s="106"/>
      <c r="AI31" s="107"/>
      <c r="AJ31" s="108"/>
      <c r="AK31" s="109"/>
      <c r="AL31" s="109"/>
      <c r="AM31" s="110"/>
      <c r="AN31" s="111"/>
      <c r="AO31" s="110"/>
      <c r="AP31" s="110"/>
      <c r="AQ31" s="112"/>
      <c r="AR31" s="113"/>
    </row>
    <row r="32" spans="1:47" s="114" customFormat="1" ht="30" customHeight="1" x14ac:dyDescent="0.3">
      <c r="A32" s="91"/>
      <c r="B32" s="92"/>
      <c r="C32" s="134"/>
      <c r="D32" s="92"/>
      <c r="E32" s="94"/>
      <c r="F32" s="156"/>
      <c r="G32" s="96"/>
      <c r="H32" s="97"/>
      <c r="I32" s="96"/>
      <c r="J32" s="96"/>
      <c r="K32" s="96"/>
      <c r="L32" s="98"/>
      <c r="M32" s="96"/>
      <c r="N32" s="99"/>
      <c r="O32" s="96"/>
      <c r="P32" s="96"/>
      <c r="Q32" s="100"/>
      <c r="R32" s="101"/>
      <c r="S32" s="101"/>
      <c r="T32" s="101"/>
      <c r="U32" s="101"/>
      <c r="V32" s="101"/>
      <c r="W32" s="101"/>
      <c r="X32" s="101"/>
      <c r="Y32" s="101"/>
      <c r="Z32" s="101"/>
      <c r="AA32" s="102"/>
      <c r="AB32" s="103"/>
      <c r="AC32" s="103"/>
      <c r="AD32" s="104"/>
      <c r="AE32" s="105"/>
      <c r="AF32" s="105"/>
      <c r="AG32" s="105"/>
      <c r="AH32" s="106"/>
      <c r="AI32" s="107"/>
      <c r="AJ32" s="108"/>
      <c r="AK32" s="109"/>
      <c r="AL32" s="109"/>
      <c r="AM32" s="110"/>
      <c r="AN32" s="111"/>
      <c r="AO32" s="110"/>
      <c r="AP32" s="110"/>
      <c r="AQ32" s="112"/>
      <c r="AR32" s="113"/>
    </row>
    <row r="33" spans="1:46" s="114" customFormat="1" ht="24.95" customHeight="1" x14ac:dyDescent="0.3">
      <c r="A33" s="91"/>
      <c r="B33" s="92"/>
      <c r="C33" s="93"/>
      <c r="D33" s="92"/>
      <c r="E33" s="94"/>
      <c r="F33" s="156"/>
      <c r="G33" s="96"/>
      <c r="H33" s="97"/>
      <c r="I33" s="96"/>
      <c r="J33" s="96"/>
      <c r="K33" s="96"/>
      <c r="L33" s="98"/>
      <c r="M33" s="96"/>
      <c r="N33" s="99"/>
      <c r="O33" s="96"/>
      <c r="P33" s="96"/>
      <c r="Q33" s="100"/>
      <c r="R33" s="101"/>
      <c r="S33" s="101"/>
      <c r="T33" s="101"/>
      <c r="U33" s="101"/>
      <c r="V33" s="101"/>
      <c r="W33" s="101"/>
      <c r="X33" s="101"/>
      <c r="Y33" s="101"/>
      <c r="Z33" s="101"/>
      <c r="AA33" s="102"/>
      <c r="AB33" s="103"/>
      <c r="AC33" s="103"/>
      <c r="AD33" s="104"/>
      <c r="AE33" s="105"/>
      <c r="AF33" s="105"/>
      <c r="AG33" s="105"/>
      <c r="AH33" s="106"/>
      <c r="AI33" s="107"/>
      <c r="AJ33" s="108"/>
      <c r="AK33" s="109"/>
      <c r="AL33" s="109"/>
      <c r="AM33" s="110"/>
      <c r="AN33" s="111"/>
      <c r="AO33" s="110"/>
      <c r="AP33" s="110"/>
      <c r="AQ33" s="112"/>
      <c r="AR33" s="113"/>
    </row>
    <row r="34" spans="1:46" s="114" customFormat="1" ht="24.95" customHeight="1" x14ac:dyDescent="0.3">
      <c r="A34" s="91" t="str">
        <f>L_time</f>
        <v/>
      </c>
      <c r="B34" s="92" t="str">
        <f>L_TGca</f>
        <v/>
      </c>
      <c r="C34" s="93"/>
      <c r="D34" s="92" t="str">
        <f t="shared" ref="D34:D97" si="8">IF(C34="","",LEFT($C34,FIND("-",$C34,1)+2))</f>
        <v/>
      </c>
      <c r="E34" s="94" t="str">
        <f>L_tt</f>
        <v/>
      </c>
      <c r="F34" s="156" t="str">
        <f>L_He</f>
        <v/>
      </c>
      <c r="G34" s="96" t="str">
        <f>L_MaHP</f>
        <v/>
      </c>
      <c r="H34" s="97" t="str">
        <f>L_Loc2</f>
        <v/>
      </c>
      <c r="I34" s="96" t="str">
        <f>L_Loc</f>
        <v/>
      </c>
      <c r="J34" s="96" t="str">
        <f>L_Loc</f>
        <v/>
      </c>
      <c r="K34" s="96" t="str">
        <f>L_Loc</f>
        <v/>
      </c>
      <c r="L34" s="98"/>
      <c r="M34" s="96" t="str">
        <f>_Ngay</f>
        <v/>
      </c>
      <c r="N34" s="99"/>
      <c r="O34" s="96" t="e">
        <f t="shared" ref="O34:O56" si="9">L_SoSV</f>
        <v>#VALUE!</v>
      </c>
      <c r="P34" s="96" t="e">
        <f>L_SV_P</f>
        <v>#VALUE!</v>
      </c>
      <c r="Q34" s="100" t="e">
        <f>L_SP</f>
        <v>#VALUE!</v>
      </c>
      <c r="R34" s="101"/>
      <c r="S34" s="101"/>
      <c r="T34" s="101"/>
      <c r="U34" s="101"/>
      <c r="V34" s="101"/>
      <c r="W34" s="101"/>
      <c r="X34" s="101"/>
      <c r="Y34" s="101"/>
      <c r="Z34" s="101"/>
      <c r="AA34" s="102"/>
      <c r="AB34" s="103" t="str">
        <f>L_cham</f>
        <v/>
      </c>
      <c r="AC34" s="103" t="str">
        <f>L_Nop</f>
        <v/>
      </c>
      <c r="AD34" s="104"/>
      <c r="AE34" s="105"/>
      <c r="AF34" s="105"/>
      <c r="AG34" s="105"/>
      <c r="AH34" s="106"/>
      <c r="AI34" s="107" t="str">
        <f>IF(LEN(C34)&lt;14,"",RIGHT(C34,2))</f>
        <v/>
      </c>
      <c r="AJ34" s="108" t="e">
        <f t="shared" ref="AJ34:AJ97" si="10">IF($Q34=0,"",IF(MOD($O34,$P34)=0,$P34,MOD($O34,$P34)))</f>
        <v>#VALUE!</v>
      </c>
      <c r="AK34" s="109" t="str">
        <f>IF(AA34="","",$AA34-$Q34*2)</f>
        <v/>
      </c>
      <c r="AL34" s="109" t="str">
        <f>L_luu1</f>
        <v/>
      </c>
      <c r="AM34" s="110" t="str">
        <f>L_luu2</f>
        <v/>
      </c>
      <c r="AN34" s="111" t="str">
        <f>L_Luu3</f>
        <v/>
      </c>
      <c r="AO34" s="110"/>
      <c r="AP34" s="110"/>
      <c r="AQ34" s="112" t="str">
        <f>L_Loc</f>
        <v/>
      </c>
      <c r="AR34" s="113" t="str">
        <f>L_Loc</f>
        <v/>
      </c>
      <c r="AT34" s="114">
        <v>286</v>
      </c>
    </row>
    <row r="35" spans="1:46" s="114" customFormat="1" ht="24.95" customHeight="1" x14ac:dyDescent="0.3">
      <c r="A35" s="91" t="str">
        <f>L_time</f>
        <v/>
      </c>
      <c r="B35" s="92" t="str">
        <f>L_TGca</f>
        <v/>
      </c>
      <c r="C35" s="116"/>
      <c r="D35" s="92" t="str">
        <f t="shared" si="8"/>
        <v/>
      </c>
      <c r="E35" s="94" t="str">
        <f>L_tt</f>
        <v/>
      </c>
      <c r="F35" s="156" t="str">
        <f>L_He</f>
        <v/>
      </c>
      <c r="G35" s="96" t="str">
        <f>L_MaHP</f>
        <v/>
      </c>
      <c r="H35" s="97" t="str">
        <f>L_Loc2</f>
        <v/>
      </c>
      <c r="I35" s="96" t="str">
        <f>L_Loc</f>
        <v/>
      </c>
      <c r="J35" s="96" t="str">
        <f>L_Loc</f>
        <v/>
      </c>
      <c r="K35" s="96" t="str">
        <f>L_Loc</f>
        <v/>
      </c>
      <c r="L35" s="98"/>
      <c r="M35" s="96" t="str">
        <f>_Ngay</f>
        <v/>
      </c>
      <c r="N35" s="99"/>
      <c r="O35" s="96" t="e">
        <f t="shared" si="9"/>
        <v>#VALUE!</v>
      </c>
      <c r="P35" s="96" t="e">
        <f>L_SV_P</f>
        <v>#VALUE!</v>
      </c>
      <c r="Q35" s="100" t="e">
        <f>L_SP</f>
        <v>#VALUE!</v>
      </c>
      <c r="R35" s="101"/>
      <c r="S35" s="101"/>
      <c r="T35" s="101"/>
      <c r="U35" s="101"/>
      <c r="V35" s="101"/>
      <c r="W35" s="101"/>
      <c r="X35" s="101"/>
      <c r="Y35" s="101"/>
      <c r="Z35" s="101"/>
      <c r="AA35" s="102"/>
      <c r="AB35" s="103" t="str">
        <f>L_cham</f>
        <v/>
      </c>
      <c r="AC35" s="103" t="str">
        <f>L_Nop</f>
        <v/>
      </c>
      <c r="AD35" s="104"/>
      <c r="AE35" s="105"/>
      <c r="AF35" s="105"/>
      <c r="AG35" s="105"/>
      <c r="AH35" s="106"/>
      <c r="AI35" s="107" t="str">
        <f>IF(LEN(C35)&lt;14,"",RIGHT(C35,2))</f>
        <v/>
      </c>
      <c r="AJ35" s="108" t="e">
        <f t="shared" si="10"/>
        <v>#VALUE!</v>
      </c>
      <c r="AK35" s="109" t="str">
        <f>IF(AA35="","",$AA35-$Q35*2)</f>
        <v/>
      </c>
      <c r="AL35" s="109" t="str">
        <f>L_luu1</f>
        <v/>
      </c>
      <c r="AM35" s="110" t="str">
        <f>L_luu2</f>
        <v/>
      </c>
      <c r="AN35" s="111" t="str">
        <f>L_Luu3</f>
        <v/>
      </c>
      <c r="AO35" s="110"/>
      <c r="AP35" s="110"/>
      <c r="AQ35" s="112" t="str">
        <f>L_Loc</f>
        <v/>
      </c>
      <c r="AR35" s="113" t="str">
        <f>L_Loc</f>
        <v/>
      </c>
      <c r="AT35" s="114">
        <v>286</v>
      </c>
    </row>
    <row r="36" spans="1:46" s="114" customFormat="1" ht="24.95" customHeight="1" x14ac:dyDescent="0.3">
      <c r="A36" s="91" t="str">
        <f>L_time</f>
        <v/>
      </c>
      <c r="B36" s="92" t="str">
        <f>L_TGca</f>
        <v/>
      </c>
      <c r="C36" s="93"/>
      <c r="D36" s="92" t="str">
        <f t="shared" si="8"/>
        <v/>
      </c>
      <c r="E36" s="94" t="str">
        <f>L_tt</f>
        <v/>
      </c>
      <c r="F36" s="156" t="str">
        <f>L_He</f>
        <v/>
      </c>
      <c r="G36" s="96" t="str">
        <f>L_MaHP</f>
        <v/>
      </c>
      <c r="H36" s="97" t="str">
        <f>L_Loc2</f>
        <v/>
      </c>
      <c r="I36" s="96" t="str">
        <f>L_Loc</f>
        <v/>
      </c>
      <c r="J36" s="96" t="str">
        <f>L_Loc</f>
        <v/>
      </c>
      <c r="K36" s="96" t="str">
        <f>L_Loc</f>
        <v/>
      </c>
      <c r="L36" s="98"/>
      <c r="M36" s="96" t="str">
        <f>_Ngay</f>
        <v/>
      </c>
      <c r="N36" s="99"/>
      <c r="O36" s="96" t="e">
        <f t="shared" si="9"/>
        <v>#VALUE!</v>
      </c>
      <c r="P36" s="96" t="e">
        <f>L_SV_P</f>
        <v>#VALUE!</v>
      </c>
      <c r="Q36" s="100" t="e">
        <f>L_SP</f>
        <v>#VALUE!</v>
      </c>
      <c r="R36" s="101"/>
      <c r="S36" s="101"/>
      <c r="T36" s="101"/>
      <c r="U36" s="101"/>
      <c r="V36" s="101"/>
      <c r="W36" s="101"/>
      <c r="X36" s="101"/>
      <c r="Y36" s="101"/>
      <c r="Z36" s="101"/>
      <c r="AA36" s="102"/>
      <c r="AB36" s="103" t="str">
        <f>L_cham</f>
        <v/>
      </c>
      <c r="AC36" s="103" t="str">
        <f>L_Nop</f>
        <v/>
      </c>
      <c r="AD36" s="104"/>
      <c r="AE36" s="105"/>
      <c r="AF36" s="105"/>
      <c r="AG36" s="105"/>
      <c r="AH36" s="106"/>
      <c r="AI36" s="107" t="str">
        <f>IF(LEN(C36)&lt;14,"",RIGHT(C36,2))</f>
        <v/>
      </c>
      <c r="AJ36" s="108" t="e">
        <f t="shared" si="10"/>
        <v>#VALUE!</v>
      </c>
      <c r="AK36" s="109" t="str">
        <f>IF(AA36="","",$AA36-$Q36*2)</f>
        <v/>
      </c>
      <c r="AL36" s="109" t="str">
        <f>L_luu1</f>
        <v/>
      </c>
      <c r="AM36" s="110" t="str">
        <f>L_luu2</f>
        <v/>
      </c>
      <c r="AN36" s="111" t="str">
        <f>L_Luu3</f>
        <v/>
      </c>
      <c r="AO36" s="110"/>
      <c r="AP36" s="110"/>
      <c r="AQ36" s="112" t="str">
        <f>L_Loc</f>
        <v/>
      </c>
      <c r="AR36" s="113" t="str">
        <f>L_Loc</f>
        <v/>
      </c>
      <c r="AT36" s="114">
        <v>286</v>
      </c>
    </row>
    <row r="37" spans="1:46" s="114" customFormat="1" ht="24.95" customHeight="1" x14ac:dyDescent="0.3">
      <c r="A37" s="91" t="str">
        <f>L_time</f>
        <v/>
      </c>
      <c r="B37" s="92" t="str">
        <f>L_TGca</f>
        <v/>
      </c>
      <c r="C37" s="134"/>
      <c r="D37" s="92" t="str">
        <f t="shared" si="8"/>
        <v/>
      </c>
      <c r="E37" s="94" t="str">
        <f>L_tt</f>
        <v/>
      </c>
      <c r="F37" s="156" t="str">
        <f>L_He</f>
        <v/>
      </c>
      <c r="G37" s="96" t="str">
        <f>L_MaHP</f>
        <v/>
      </c>
      <c r="H37" s="97" t="str">
        <f>L_Loc2</f>
        <v/>
      </c>
      <c r="I37" s="96" t="str">
        <f>L_Loc</f>
        <v/>
      </c>
      <c r="J37" s="96" t="str">
        <f>L_Loc</f>
        <v/>
      </c>
      <c r="K37" s="96" t="str">
        <f>L_Loc</f>
        <v/>
      </c>
      <c r="L37" s="98"/>
      <c r="M37" s="96" t="str">
        <f>_Ngay</f>
        <v/>
      </c>
      <c r="N37" s="99"/>
      <c r="O37" s="96" t="e">
        <f t="shared" si="9"/>
        <v>#VALUE!</v>
      </c>
      <c r="P37" s="96" t="e">
        <f>L_SV_P</f>
        <v>#VALUE!</v>
      </c>
      <c r="Q37" s="100" t="e">
        <f>L_SP</f>
        <v>#VALUE!</v>
      </c>
      <c r="R37" s="101"/>
      <c r="S37" s="101"/>
      <c r="T37" s="101"/>
      <c r="U37" s="101"/>
      <c r="V37" s="101"/>
      <c r="W37" s="101"/>
      <c r="X37" s="101"/>
      <c r="Y37" s="101"/>
      <c r="Z37" s="101"/>
      <c r="AA37" s="102"/>
      <c r="AB37" s="103" t="str">
        <f>L_cham</f>
        <v/>
      </c>
      <c r="AC37" s="103" t="str">
        <f>L_Nop</f>
        <v/>
      </c>
      <c r="AD37" s="104"/>
      <c r="AE37" s="105"/>
      <c r="AF37" s="105"/>
      <c r="AG37" s="105"/>
      <c r="AH37" s="106"/>
      <c r="AI37" s="107" t="str">
        <f>IF(LEN(C37)&lt;14,"",RIGHT(C37,2))</f>
        <v/>
      </c>
      <c r="AJ37" s="108" t="e">
        <f t="shared" si="10"/>
        <v>#VALUE!</v>
      </c>
      <c r="AK37" s="109" t="str">
        <f>IF(AA37="","",$AA37-$Q37*2)</f>
        <v/>
      </c>
      <c r="AL37" s="109" t="str">
        <f>L_luu1</f>
        <v/>
      </c>
      <c r="AM37" s="110" t="str">
        <f>L_luu2</f>
        <v/>
      </c>
      <c r="AN37" s="111" t="str">
        <f>L_Luu3</f>
        <v/>
      </c>
      <c r="AO37" s="110"/>
      <c r="AP37" s="110"/>
      <c r="AQ37" s="112" t="str">
        <f>L_Loc</f>
        <v/>
      </c>
      <c r="AR37" s="113" t="str">
        <f>L_Loc</f>
        <v/>
      </c>
      <c r="AT37" s="114">
        <v>286</v>
      </c>
    </row>
    <row r="38" spans="1:46" s="114" customFormat="1" ht="24.95" customHeight="1" x14ac:dyDescent="0.3">
      <c r="A38" s="91" t="str">
        <f>L_time</f>
        <v/>
      </c>
      <c r="B38" s="92" t="str">
        <f>L_TGca</f>
        <v/>
      </c>
      <c r="C38" s="93"/>
      <c r="D38" s="92" t="str">
        <f t="shared" si="8"/>
        <v/>
      </c>
      <c r="E38" s="94" t="str">
        <f>L_tt</f>
        <v/>
      </c>
      <c r="F38" s="156" t="str">
        <f>L_He</f>
        <v/>
      </c>
      <c r="G38" s="96" t="str">
        <f>L_MaHP</f>
        <v/>
      </c>
      <c r="H38" s="97" t="str">
        <f>L_Loc2</f>
        <v/>
      </c>
      <c r="I38" s="96" t="str">
        <f>L_Loc</f>
        <v/>
      </c>
      <c r="J38" s="96" t="str">
        <f>L_Loc</f>
        <v/>
      </c>
      <c r="K38" s="96" t="str">
        <f>L_Loc</f>
        <v/>
      </c>
      <c r="L38" s="98"/>
      <c r="M38" s="96" t="str">
        <f>_Ngay</f>
        <v/>
      </c>
      <c r="N38" s="99"/>
      <c r="O38" s="96" t="e">
        <f t="shared" si="9"/>
        <v>#VALUE!</v>
      </c>
      <c r="P38" s="96" t="e">
        <f>L_SV_P</f>
        <v>#VALUE!</v>
      </c>
      <c r="Q38" s="100" t="e">
        <f>L_SP</f>
        <v>#VALUE!</v>
      </c>
      <c r="R38" s="101"/>
      <c r="S38" s="101"/>
      <c r="T38" s="101"/>
      <c r="U38" s="101"/>
      <c r="V38" s="101"/>
      <c r="W38" s="101"/>
      <c r="X38" s="101"/>
      <c r="Y38" s="101"/>
      <c r="Z38" s="101"/>
      <c r="AA38" s="102"/>
      <c r="AB38" s="103" t="str">
        <f>L_cham</f>
        <v/>
      </c>
      <c r="AC38" s="103" t="str">
        <f>L_Nop</f>
        <v/>
      </c>
      <c r="AD38" s="104"/>
      <c r="AE38" s="105"/>
      <c r="AF38" s="105"/>
      <c r="AG38" s="105"/>
      <c r="AH38" s="106"/>
      <c r="AI38" s="107" t="str">
        <f>IF(LEN(C38)&lt;14,"",RIGHT(C38,2))</f>
        <v/>
      </c>
      <c r="AJ38" s="108" t="e">
        <f t="shared" si="10"/>
        <v>#VALUE!</v>
      </c>
      <c r="AK38" s="109" t="str">
        <f>IF(AA38="","",$AA38-$Q38*2)</f>
        <v/>
      </c>
      <c r="AL38" s="109" t="str">
        <f>L_luu1</f>
        <v/>
      </c>
      <c r="AM38" s="110" t="str">
        <f>L_luu2</f>
        <v/>
      </c>
      <c r="AN38" s="111" t="str">
        <f>L_Luu3</f>
        <v/>
      </c>
      <c r="AO38" s="110"/>
      <c r="AP38" s="110"/>
      <c r="AQ38" s="112" t="str">
        <f>L_Loc</f>
        <v/>
      </c>
      <c r="AR38" s="113" t="str">
        <f>L_Loc</f>
        <v/>
      </c>
      <c r="AT38" s="114">
        <v>6</v>
      </c>
    </row>
    <row r="39" spans="1:46" s="114" customFormat="1" ht="30" customHeight="1" x14ac:dyDescent="0.3">
      <c r="A39" s="91" t="str">
        <f>L_time</f>
        <v/>
      </c>
      <c r="B39" s="92" t="str">
        <f>L_TGca</f>
        <v/>
      </c>
      <c r="C39" s="93"/>
      <c r="D39" s="92" t="str">
        <f t="shared" si="8"/>
        <v/>
      </c>
      <c r="E39" s="94" t="str">
        <f>L_tt</f>
        <v/>
      </c>
      <c r="F39" s="156" t="str">
        <f>L_He</f>
        <v/>
      </c>
      <c r="G39" s="96" t="str">
        <f>L_MaHP</f>
        <v/>
      </c>
      <c r="H39" s="97" t="str">
        <f>L_Loc2</f>
        <v/>
      </c>
      <c r="I39" s="96" t="str">
        <f>L_Loc</f>
        <v/>
      </c>
      <c r="J39" s="96" t="str">
        <f>L_Loc</f>
        <v/>
      </c>
      <c r="K39" s="96" t="str">
        <f>L_Loc</f>
        <v/>
      </c>
      <c r="L39" s="98"/>
      <c r="M39" s="96" t="str">
        <f>_Ngay</f>
        <v/>
      </c>
      <c r="N39" s="99"/>
      <c r="O39" s="96" t="e">
        <f t="shared" si="9"/>
        <v>#VALUE!</v>
      </c>
      <c r="P39" s="96" t="e">
        <f>L_SV_P</f>
        <v>#VALUE!</v>
      </c>
      <c r="Q39" s="100" t="e">
        <f>L_SP</f>
        <v>#VALUE!</v>
      </c>
      <c r="R39" s="101"/>
      <c r="S39" s="101"/>
      <c r="T39" s="101"/>
      <c r="U39" s="101"/>
      <c r="V39" s="101"/>
      <c r="W39" s="101"/>
      <c r="X39" s="101"/>
      <c r="Y39" s="101"/>
      <c r="Z39" s="101"/>
      <c r="AA39" s="102"/>
      <c r="AB39" s="103" t="str">
        <f>L_cham</f>
        <v/>
      </c>
      <c r="AC39" s="103" t="str">
        <f>L_Nop</f>
        <v/>
      </c>
      <c r="AD39" s="104"/>
      <c r="AE39" s="105"/>
      <c r="AF39" s="105"/>
      <c r="AG39" s="105"/>
      <c r="AH39" s="106"/>
      <c r="AI39" s="107" t="str">
        <f>IF(LEN(C39)&lt;14,"",RIGHT(C39,2))</f>
        <v/>
      </c>
      <c r="AJ39" s="108" t="e">
        <f t="shared" si="10"/>
        <v>#VALUE!</v>
      </c>
      <c r="AK39" s="109" t="str">
        <f>IF(AA39="","",$AA39-$Q39*2)</f>
        <v/>
      </c>
      <c r="AL39" s="109" t="str">
        <f>L_luu1</f>
        <v/>
      </c>
      <c r="AM39" s="110" t="str">
        <f>L_luu2</f>
        <v/>
      </c>
      <c r="AN39" s="111" t="str">
        <f>L_Luu3</f>
        <v/>
      </c>
      <c r="AO39" s="110"/>
      <c r="AP39" s="110"/>
      <c r="AQ39" s="112" t="str">
        <f>L_Loc</f>
        <v/>
      </c>
      <c r="AR39" s="113" t="str">
        <f>L_Loc</f>
        <v/>
      </c>
      <c r="AT39" s="114">
        <v>286</v>
      </c>
    </row>
    <row r="40" spans="1:46" s="114" customFormat="1" ht="30" customHeight="1" x14ac:dyDescent="0.3">
      <c r="A40" s="91" t="str">
        <f>L_time</f>
        <v/>
      </c>
      <c r="B40" s="92" t="str">
        <f>L_TGca</f>
        <v/>
      </c>
      <c r="C40" s="116"/>
      <c r="D40" s="92" t="str">
        <f t="shared" si="8"/>
        <v/>
      </c>
      <c r="E40" s="94" t="str">
        <f>L_tt</f>
        <v/>
      </c>
      <c r="F40" s="156" t="str">
        <f>L_He</f>
        <v/>
      </c>
      <c r="G40" s="96" t="str">
        <f>L_MaHP</f>
        <v/>
      </c>
      <c r="H40" s="97" t="str">
        <f>L_Loc2</f>
        <v/>
      </c>
      <c r="I40" s="96" t="str">
        <f>L_Loc</f>
        <v/>
      </c>
      <c r="J40" s="96" t="str">
        <f>L_Loc</f>
        <v/>
      </c>
      <c r="K40" s="96" t="str">
        <f>L_Loc</f>
        <v/>
      </c>
      <c r="L40" s="98"/>
      <c r="M40" s="96" t="str">
        <f>_Ngay</f>
        <v/>
      </c>
      <c r="N40" s="99"/>
      <c r="O40" s="96" t="e">
        <f t="shared" si="9"/>
        <v>#VALUE!</v>
      </c>
      <c r="P40" s="96" t="e">
        <f>L_SV_P</f>
        <v>#VALUE!</v>
      </c>
      <c r="Q40" s="100" t="e">
        <f>L_SP</f>
        <v>#VALUE!</v>
      </c>
      <c r="R40" s="101"/>
      <c r="S40" s="101"/>
      <c r="T40" s="101"/>
      <c r="U40" s="101"/>
      <c r="V40" s="101"/>
      <c r="W40" s="101"/>
      <c r="X40" s="101"/>
      <c r="Y40" s="101"/>
      <c r="Z40" s="101"/>
      <c r="AA40" s="102"/>
      <c r="AB40" s="103" t="str">
        <f>L_cham</f>
        <v/>
      </c>
      <c r="AC40" s="103" t="str">
        <f>L_Nop</f>
        <v/>
      </c>
      <c r="AD40" s="104"/>
      <c r="AE40" s="105"/>
      <c r="AF40" s="105"/>
      <c r="AG40" s="105"/>
      <c r="AH40" s="106"/>
      <c r="AI40" s="107" t="str">
        <f>IF(LEN(C40)&lt;14,"",RIGHT(C40,2))</f>
        <v/>
      </c>
      <c r="AJ40" s="108" t="e">
        <f t="shared" si="10"/>
        <v>#VALUE!</v>
      </c>
      <c r="AK40" s="109" t="str">
        <f>IF(AA40="","",$AA40-$Q40*2)</f>
        <v/>
      </c>
      <c r="AL40" s="109" t="str">
        <f>L_luu1</f>
        <v/>
      </c>
      <c r="AM40" s="110" t="str">
        <f>L_luu2</f>
        <v/>
      </c>
      <c r="AN40" s="111" t="str">
        <f>L_Luu3</f>
        <v/>
      </c>
      <c r="AO40" s="110"/>
      <c r="AP40" s="110"/>
      <c r="AQ40" s="112" t="str">
        <f>L_Loc</f>
        <v/>
      </c>
      <c r="AR40" s="113" t="str">
        <f>L_Loc</f>
        <v/>
      </c>
      <c r="AT40" s="114">
        <v>286</v>
      </c>
    </row>
    <row r="41" spans="1:46" s="114" customFormat="1" ht="24.95" customHeight="1" x14ac:dyDescent="0.3">
      <c r="A41" s="91" t="str">
        <f>L_time</f>
        <v/>
      </c>
      <c r="B41" s="92" t="str">
        <f>L_TGca</f>
        <v/>
      </c>
      <c r="C41" s="93"/>
      <c r="D41" s="92" t="str">
        <f t="shared" si="8"/>
        <v/>
      </c>
      <c r="E41" s="94" t="str">
        <f>L_tt</f>
        <v/>
      </c>
      <c r="F41" s="156" t="str">
        <f>L_He</f>
        <v/>
      </c>
      <c r="G41" s="96" t="str">
        <f>L_MaHP</f>
        <v/>
      </c>
      <c r="H41" s="97" t="str">
        <f>L_Loc2</f>
        <v/>
      </c>
      <c r="I41" s="96" t="str">
        <f>L_Loc</f>
        <v/>
      </c>
      <c r="J41" s="96" t="str">
        <f>L_Loc</f>
        <v/>
      </c>
      <c r="K41" s="96" t="str">
        <f>L_Loc</f>
        <v/>
      </c>
      <c r="L41" s="98"/>
      <c r="M41" s="96" t="str">
        <f>_Ngay</f>
        <v/>
      </c>
      <c r="N41" s="99"/>
      <c r="O41" s="96" t="e">
        <f t="shared" si="9"/>
        <v>#VALUE!</v>
      </c>
      <c r="P41" s="96" t="e">
        <f>L_SV_P</f>
        <v>#VALUE!</v>
      </c>
      <c r="Q41" s="100" t="e">
        <f>L_SP</f>
        <v>#VALUE!</v>
      </c>
      <c r="R41" s="101"/>
      <c r="S41" s="101"/>
      <c r="T41" s="101"/>
      <c r="U41" s="101"/>
      <c r="V41" s="101"/>
      <c r="W41" s="101"/>
      <c r="X41" s="101"/>
      <c r="Y41" s="101"/>
      <c r="Z41" s="101"/>
      <c r="AA41" s="102"/>
      <c r="AB41" s="103" t="str">
        <f>L_cham</f>
        <v/>
      </c>
      <c r="AC41" s="103" t="str">
        <f>L_Nop</f>
        <v/>
      </c>
      <c r="AD41" s="104"/>
      <c r="AE41" s="105"/>
      <c r="AF41" s="105"/>
      <c r="AG41" s="105"/>
      <c r="AH41" s="106"/>
      <c r="AI41" s="107" t="str">
        <f>IF(LEN(C41)&lt;14,"",RIGHT(C41,2))</f>
        <v/>
      </c>
      <c r="AJ41" s="108" t="e">
        <f t="shared" si="10"/>
        <v>#VALUE!</v>
      </c>
      <c r="AK41" s="109" t="str">
        <f>IF(AA41="","",$AA41-$Q41*2)</f>
        <v/>
      </c>
      <c r="AL41" s="109" t="str">
        <f>L_luu1</f>
        <v/>
      </c>
      <c r="AM41" s="110" t="str">
        <f>L_luu2</f>
        <v/>
      </c>
      <c r="AN41" s="111" t="str">
        <f>L_Luu3</f>
        <v/>
      </c>
      <c r="AO41" s="110"/>
      <c r="AP41" s="110"/>
      <c r="AQ41" s="112" t="str">
        <f>L_Loc</f>
        <v/>
      </c>
      <c r="AR41" s="113" t="str">
        <f>L_Loc</f>
        <v/>
      </c>
      <c r="AT41" s="114">
        <v>286</v>
      </c>
    </row>
    <row r="42" spans="1:46" s="114" customFormat="1" ht="24.95" customHeight="1" x14ac:dyDescent="0.3">
      <c r="A42" s="91" t="str">
        <f>L_time</f>
        <v/>
      </c>
      <c r="B42" s="92" t="str">
        <f>L_TGca</f>
        <v/>
      </c>
      <c r="C42" s="93"/>
      <c r="D42" s="92" t="str">
        <f t="shared" si="8"/>
        <v/>
      </c>
      <c r="E42" s="94" t="str">
        <f>L_tt</f>
        <v/>
      </c>
      <c r="F42" s="156" t="str">
        <f>L_He</f>
        <v/>
      </c>
      <c r="G42" s="96" t="str">
        <f>L_MaHP</f>
        <v/>
      </c>
      <c r="H42" s="97" t="str">
        <f>L_Loc2</f>
        <v/>
      </c>
      <c r="I42" s="96" t="str">
        <f>L_Loc</f>
        <v/>
      </c>
      <c r="J42" s="96" t="str">
        <f>L_Loc</f>
        <v/>
      </c>
      <c r="K42" s="96" t="str">
        <f>L_Loc</f>
        <v/>
      </c>
      <c r="L42" s="98"/>
      <c r="M42" s="96" t="str">
        <f>_Ngay</f>
        <v/>
      </c>
      <c r="N42" s="99"/>
      <c r="O42" s="96" t="e">
        <f t="shared" si="9"/>
        <v>#VALUE!</v>
      </c>
      <c r="P42" s="96" t="e">
        <f>L_SV_P</f>
        <v>#VALUE!</v>
      </c>
      <c r="Q42" s="100" t="e">
        <f>L_SP</f>
        <v>#VALUE!</v>
      </c>
      <c r="R42" s="101"/>
      <c r="S42" s="101"/>
      <c r="T42" s="101"/>
      <c r="U42" s="101"/>
      <c r="V42" s="101"/>
      <c r="W42" s="101"/>
      <c r="X42" s="101"/>
      <c r="Y42" s="101"/>
      <c r="Z42" s="101"/>
      <c r="AA42" s="102"/>
      <c r="AB42" s="103" t="str">
        <f>L_cham</f>
        <v/>
      </c>
      <c r="AC42" s="103" t="str">
        <f>L_Nop</f>
        <v/>
      </c>
      <c r="AD42" s="104"/>
      <c r="AE42" s="105"/>
      <c r="AF42" s="105"/>
      <c r="AG42" s="105"/>
      <c r="AH42" s="106"/>
      <c r="AI42" s="107" t="str">
        <f>IF(LEN(C42)&lt;14,"",RIGHT(C42,2))</f>
        <v/>
      </c>
      <c r="AJ42" s="108" t="e">
        <f t="shared" si="10"/>
        <v>#VALUE!</v>
      </c>
      <c r="AK42" s="109" t="str">
        <f>IF(AA42="","",$AA42-$Q42*2)</f>
        <v/>
      </c>
      <c r="AL42" s="109" t="str">
        <f>L_luu1</f>
        <v/>
      </c>
      <c r="AM42" s="110" t="str">
        <f>L_luu2</f>
        <v/>
      </c>
      <c r="AN42" s="111" t="str">
        <f>L_Luu3</f>
        <v/>
      </c>
      <c r="AO42" s="110"/>
      <c r="AP42" s="110"/>
      <c r="AQ42" s="112" t="str">
        <f>L_Loc</f>
        <v/>
      </c>
      <c r="AR42" s="113" t="str">
        <f>L_Loc</f>
        <v/>
      </c>
      <c r="AT42" s="114">
        <v>286</v>
      </c>
    </row>
    <row r="43" spans="1:46" s="114" customFormat="1" ht="24.95" customHeight="1" x14ac:dyDescent="0.3">
      <c r="A43" s="91" t="str">
        <f>L_time</f>
        <v/>
      </c>
      <c r="B43" s="92" t="str">
        <f>L_TGca</f>
        <v/>
      </c>
      <c r="C43" s="93"/>
      <c r="D43" s="92" t="str">
        <f t="shared" si="8"/>
        <v/>
      </c>
      <c r="E43" s="94" t="str">
        <f>L_tt</f>
        <v/>
      </c>
      <c r="F43" s="156" t="str">
        <f>L_He</f>
        <v/>
      </c>
      <c r="G43" s="96" t="str">
        <f>L_MaHP</f>
        <v/>
      </c>
      <c r="H43" s="97" t="str">
        <f>L_Loc2</f>
        <v/>
      </c>
      <c r="I43" s="96" t="str">
        <f>L_Loc</f>
        <v/>
      </c>
      <c r="J43" s="96" t="str">
        <f>L_Loc</f>
        <v/>
      </c>
      <c r="K43" s="96" t="str">
        <f>L_Loc</f>
        <v/>
      </c>
      <c r="L43" s="98"/>
      <c r="M43" s="96" t="str">
        <f>_Ngay</f>
        <v/>
      </c>
      <c r="N43" s="99"/>
      <c r="O43" s="96" t="e">
        <f t="shared" si="9"/>
        <v>#VALUE!</v>
      </c>
      <c r="P43" s="96" t="e">
        <f>L_SV_P</f>
        <v>#VALUE!</v>
      </c>
      <c r="Q43" s="100" t="e">
        <f>L_SP</f>
        <v>#VALUE!</v>
      </c>
      <c r="R43" s="101"/>
      <c r="S43" s="101"/>
      <c r="T43" s="101"/>
      <c r="U43" s="101"/>
      <c r="V43" s="101"/>
      <c r="W43" s="101"/>
      <c r="X43" s="101"/>
      <c r="Y43" s="101"/>
      <c r="Z43" s="101"/>
      <c r="AA43" s="102"/>
      <c r="AB43" s="103" t="str">
        <f>L_cham</f>
        <v/>
      </c>
      <c r="AC43" s="103" t="str">
        <f>L_Nop</f>
        <v/>
      </c>
      <c r="AD43" s="104"/>
      <c r="AE43" s="105"/>
      <c r="AF43" s="105"/>
      <c r="AG43" s="105"/>
      <c r="AH43" s="106"/>
      <c r="AI43" s="107" t="str">
        <f>IF(LEN(C43)&lt;14,"",RIGHT(C43,2))</f>
        <v/>
      </c>
      <c r="AJ43" s="108" t="e">
        <f t="shared" si="10"/>
        <v>#VALUE!</v>
      </c>
      <c r="AK43" s="109" t="str">
        <f>IF(AA43="","",$AA43-$Q43*2)</f>
        <v/>
      </c>
      <c r="AL43" s="109" t="str">
        <f>L_luu1</f>
        <v/>
      </c>
      <c r="AM43" s="110" t="str">
        <f>L_luu2</f>
        <v/>
      </c>
      <c r="AN43" s="111" t="str">
        <f>L_Luu3</f>
        <v/>
      </c>
      <c r="AO43" s="110"/>
      <c r="AP43" s="110"/>
      <c r="AQ43" s="112" t="str">
        <f>L_Loc</f>
        <v/>
      </c>
      <c r="AR43" s="113" t="str">
        <f>L_Loc</f>
        <v/>
      </c>
      <c r="AT43" s="114">
        <v>286</v>
      </c>
    </row>
    <row r="44" spans="1:46" s="114" customFormat="1" ht="24.95" customHeight="1" x14ac:dyDescent="0.3">
      <c r="A44" s="91" t="str">
        <f>L_time</f>
        <v/>
      </c>
      <c r="B44" s="92" t="str">
        <f>L_TGca</f>
        <v/>
      </c>
      <c r="C44" s="93"/>
      <c r="D44" s="92" t="str">
        <f t="shared" si="8"/>
        <v/>
      </c>
      <c r="E44" s="94" t="str">
        <f>L_tt</f>
        <v/>
      </c>
      <c r="F44" s="156" t="str">
        <f>L_He</f>
        <v/>
      </c>
      <c r="G44" s="96" t="str">
        <f>L_MaHP</f>
        <v/>
      </c>
      <c r="H44" s="97" t="str">
        <f>L_Loc2</f>
        <v/>
      </c>
      <c r="I44" s="96" t="str">
        <f>L_Loc</f>
        <v/>
      </c>
      <c r="J44" s="96" t="str">
        <f>L_Loc</f>
        <v/>
      </c>
      <c r="K44" s="96" t="str">
        <f>L_Loc</f>
        <v/>
      </c>
      <c r="L44" s="98"/>
      <c r="M44" s="96" t="str">
        <f>_Ngay</f>
        <v/>
      </c>
      <c r="N44" s="99"/>
      <c r="O44" s="96" t="e">
        <f t="shared" si="9"/>
        <v>#VALUE!</v>
      </c>
      <c r="P44" s="96" t="e">
        <f>L_SV_P</f>
        <v>#VALUE!</v>
      </c>
      <c r="Q44" s="100" t="e">
        <f>L_SP</f>
        <v>#VALUE!</v>
      </c>
      <c r="R44" s="101"/>
      <c r="S44" s="101"/>
      <c r="T44" s="101"/>
      <c r="U44" s="101"/>
      <c r="V44" s="101"/>
      <c r="W44" s="101"/>
      <c r="X44" s="101"/>
      <c r="Y44" s="101"/>
      <c r="Z44" s="101"/>
      <c r="AA44" s="102"/>
      <c r="AB44" s="103" t="str">
        <f>L_cham</f>
        <v/>
      </c>
      <c r="AC44" s="103" t="str">
        <f>L_Nop</f>
        <v/>
      </c>
      <c r="AD44" s="104"/>
      <c r="AE44" s="105"/>
      <c r="AF44" s="105"/>
      <c r="AG44" s="105"/>
      <c r="AH44" s="106"/>
      <c r="AI44" s="107" t="s">
        <v>127</v>
      </c>
      <c r="AJ44" s="108" t="e">
        <f t="shared" si="10"/>
        <v>#VALUE!</v>
      </c>
      <c r="AK44" s="109" t="str">
        <f>IF(AA44="","",$AA44-$Q44*2)</f>
        <v/>
      </c>
      <c r="AL44" s="109" t="str">
        <f>L_luu1</f>
        <v/>
      </c>
      <c r="AM44" s="110" t="str">
        <f>L_luu2</f>
        <v/>
      </c>
      <c r="AN44" s="111" t="str">
        <f>L_Luu3</f>
        <v/>
      </c>
      <c r="AO44" s="110"/>
      <c r="AP44" s="110"/>
      <c r="AQ44" s="112" t="str">
        <f>L_Loc</f>
        <v/>
      </c>
      <c r="AR44" s="113" t="str">
        <f>L_Loc</f>
        <v/>
      </c>
      <c r="AT44" s="114">
        <v>286</v>
      </c>
    </row>
    <row r="45" spans="1:46" s="114" customFormat="1" ht="24.95" customHeight="1" x14ac:dyDescent="0.3">
      <c r="A45" s="91" t="str">
        <f>L_time</f>
        <v/>
      </c>
      <c r="B45" s="92" t="str">
        <f>L_TGca</f>
        <v/>
      </c>
      <c r="C45" s="93"/>
      <c r="D45" s="92" t="str">
        <f t="shared" si="8"/>
        <v/>
      </c>
      <c r="E45" s="94" t="str">
        <f>L_tt</f>
        <v/>
      </c>
      <c r="F45" s="156" t="str">
        <f>L_He</f>
        <v/>
      </c>
      <c r="G45" s="96" t="str">
        <f>L_MaHP</f>
        <v/>
      </c>
      <c r="H45" s="97" t="str">
        <f>L_Loc2</f>
        <v/>
      </c>
      <c r="I45" s="96" t="str">
        <f>L_Loc</f>
        <v/>
      </c>
      <c r="J45" s="96" t="str">
        <f>L_Loc</f>
        <v/>
      </c>
      <c r="K45" s="96" t="str">
        <f>L_Loc</f>
        <v/>
      </c>
      <c r="L45" s="98"/>
      <c r="M45" s="96" t="str">
        <f>_Ngay</f>
        <v/>
      </c>
      <c r="N45" s="99"/>
      <c r="O45" s="96" t="e">
        <f t="shared" si="9"/>
        <v>#VALUE!</v>
      </c>
      <c r="P45" s="96" t="e">
        <f>L_SV_P</f>
        <v>#VALUE!</v>
      </c>
      <c r="Q45" s="100" t="e">
        <f>L_SP</f>
        <v>#VALUE!</v>
      </c>
      <c r="R45" s="101"/>
      <c r="S45" s="101"/>
      <c r="T45" s="101"/>
      <c r="U45" s="101"/>
      <c r="V45" s="101"/>
      <c r="W45" s="101"/>
      <c r="X45" s="101"/>
      <c r="Y45" s="101"/>
      <c r="Z45" s="101"/>
      <c r="AA45" s="102"/>
      <c r="AB45" s="103" t="str">
        <f>L_cham</f>
        <v/>
      </c>
      <c r="AC45" s="103" t="str">
        <f>L_Nop</f>
        <v/>
      </c>
      <c r="AD45" s="104"/>
      <c r="AE45" s="105"/>
      <c r="AF45" s="105"/>
      <c r="AG45" s="105"/>
      <c r="AH45" s="106"/>
      <c r="AI45" s="107" t="str">
        <f>IF(LEN(C45)&lt;14,"",RIGHT(C45,2))</f>
        <v/>
      </c>
      <c r="AJ45" s="108" t="e">
        <f t="shared" si="10"/>
        <v>#VALUE!</v>
      </c>
      <c r="AK45" s="109" t="str">
        <f>IF(AA45="","",$AA45-$Q45*2)</f>
        <v/>
      </c>
      <c r="AL45" s="109" t="str">
        <f>L_luu1</f>
        <v/>
      </c>
      <c r="AM45" s="110" t="str">
        <f>L_luu2</f>
        <v/>
      </c>
      <c r="AN45" s="111" t="str">
        <f>L_Luu3</f>
        <v/>
      </c>
      <c r="AO45" s="110"/>
      <c r="AP45" s="110"/>
      <c r="AQ45" s="112" t="str">
        <f>L_Loc</f>
        <v/>
      </c>
      <c r="AR45" s="113" t="str">
        <f>L_Loc</f>
        <v/>
      </c>
      <c r="AT45" s="114">
        <v>286</v>
      </c>
    </row>
    <row r="46" spans="1:46" s="114" customFormat="1" ht="24.95" customHeight="1" x14ac:dyDescent="0.3">
      <c r="A46" s="91" t="str">
        <f>L_time</f>
        <v/>
      </c>
      <c r="B46" s="92" t="str">
        <f>L_TGca</f>
        <v/>
      </c>
      <c r="C46" s="116"/>
      <c r="D46" s="92" t="str">
        <f t="shared" si="8"/>
        <v/>
      </c>
      <c r="E46" s="94" t="str">
        <f>L_tt</f>
        <v/>
      </c>
      <c r="F46" s="156" t="str">
        <f>L_He</f>
        <v/>
      </c>
      <c r="G46" s="96" t="str">
        <f>L_MaHP</f>
        <v/>
      </c>
      <c r="H46" s="97" t="str">
        <f>L_Loc2</f>
        <v/>
      </c>
      <c r="I46" s="96" t="str">
        <f>L_Loc</f>
        <v/>
      </c>
      <c r="J46" s="96" t="str">
        <f>L_Loc</f>
        <v/>
      </c>
      <c r="K46" s="96" t="str">
        <f>L_Loc</f>
        <v/>
      </c>
      <c r="L46" s="98"/>
      <c r="M46" s="96" t="str">
        <f>_Ngay</f>
        <v/>
      </c>
      <c r="N46" s="99"/>
      <c r="O46" s="96" t="e">
        <f t="shared" si="9"/>
        <v>#VALUE!</v>
      </c>
      <c r="P46" s="96" t="e">
        <f>L_SV_P</f>
        <v>#VALUE!</v>
      </c>
      <c r="Q46" s="100" t="e">
        <f>L_SP</f>
        <v>#VALUE!</v>
      </c>
      <c r="R46" s="101"/>
      <c r="S46" s="101"/>
      <c r="T46" s="101"/>
      <c r="U46" s="101"/>
      <c r="V46" s="101"/>
      <c r="W46" s="101"/>
      <c r="X46" s="101"/>
      <c r="Y46" s="101"/>
      <c r="Z46" s="101"/>
      <c r="AA46" s="102"/>
      <c r="AB46" s="103" t="str">
        <f>L_cham</f>
        <v/>
      </c>
      <c r="AC46" s="103" t="str">
        <f>L_Nop</f>
        <v/>
      </c>
      <c r="AD46" s="104"/>
      <c r="AE46" s="105"/>
      <c r="AF46" s="105"/>
      <c r="AG46" s="105"/>
      <c r="AH46" s="106"/>
      <c r="AI46" s="107" t="str">
        <f>IF(LEN(C46)&lt;14,"",RIGHT(C46,2))</f>
        <v/>
      </c>
      <c r="AJ46" s="108" t="e">
        <f t="shared" si="10"/>
        <v>#VALUE!</v>
      </c>
      <c r="AK46" s="109" t="str">
        <f>IF(AA46="","",$AA46-$Q46*2)</f>
        <v/>
      </c>
      <c r="AL46" s="109" t="str">
        <f>L_luu1</f>
        <v/>
      </c>
      <c r="AM46" s="110" t="str">
        <f>L_luu2</f>
        <v/>
      </c>
      <c r="AN46" s="111" t="str">
        <f>L_Luu3</f>
        <v/>
      </c>
      <c r="AO46" s="110"/>
      <c r="AP46" s="110"/>
      <c r="AQ46" s="112" t="str">
        <f>L_Loc</f>
        <v/>
      </c>
      <c r="AR46" s="113" t="str">
        <f>L_Loc</f>
        <v/>
      </c>
      <c r="AT46" s="114">
        <v>286</v>
      </c>
    </row>
    <row r="47" spans="1:46" s="114" customFormat="1" ht="24.95" customHeight="1" x14ac:dyDescent="0.3">
      <c r="A47" s="91" t="str">
        <f>L_time</f>
        <v/>
      </c>
      <c r="B47" s="92" t="str">
        <f>L_TGca</f>
        <v/>
      </c>
      <c r="C47" s="116"/>
      <c r="D47" s="92" t="str">
        <f t="shared" si="8"/>
        <v/>
      </c>
      <c r="E47" s="94" t="str">
        <f>L_tt</f>
        <v/>
      </c>
      <c r="F47" s="156" t="str">
        <f>L_He</f>
        <v/>
      </c>
      <c r="G47" s="96" t="str">
        <f>L_MaHP</f>
        <v/>
      </c>
      <c r="H47" s="97" t="str">
        <f>L_Loc2</f>
        <v/>
      </c>
      <c r="I47" s="96" t="str">
        <f>L_Loc</f>
        <v/>
      </c>
      <c r="J47" s="96" t="str">
        <f>L_Loc</f>
        <v/>
      </c>
      <c r="K47" s="96" t="str">
        <f>L_Loc</f>
        <v/>
      </c>
      <c r="L47" s="98"/>
      <c r="M47" s="96" t="str">
        <f>_Ngay</f>
        <v/>
      </c>
      <c r="N47" s="99"/>
      <c r="O47" s="96" t="e">
        <f t="shared" si="9"/>
        <v>#VALUE!</v>
      </c>
      <c r="P47" s="96" t="e">
        <f>L_SV_P</f>
        <v>#VALUE!</v>
      </c>
      <c r="Q47" s="100" t="e">
        <f>L_SP</f>
        <v>#VALUE!</v>
      </c>
      <c r="R47" s="101"/>
      <c r="S47" s="101"/>
      <c r="T47" s="101"/>
      <c r="U47" s="101"/>
      <c r="V47" s="101"/>
      <c r="W47" s="101"/>
      <c r="X47" s="101"/>
      <c r="Y47" s="101"/>
      <c r="Z47" s="101"/>
      <c r="AA47" s="102"/>
      <c r="AB47" s="103" t="str">
        <f>L_cham</f>
        <v/>
      </c>
      <c r="AC47" s="103" t="str">
        <f>L_Nop</f>
        <v/>
      </c>
      <c r="AD47" s="104"/>
      <c r="AE47" s="105"/>
      <c r="AF47" s="105"/>
      <c r="AG47" s="105"/>
      <c r="AH47" s="106"/>
      <c r="AI47" s="107" t="str">
        <f>IF(LEN(C47)&lt;14,"",RIGHT(C47,2))</f>
        <v/>
      </c>
      <c r="AJ47" s="108" t="e">
        <f t="shared" si="10"/>
        <v>#VALUE!</v>
      </c>
      <c r="AK47" s="109" t="str">
        <f>IF(AA47="","",$AA47-$Q47*2)</f>
        <v/>
      </c>
      <c r="AL47" s="109" t="str">
        <f>L_luu1</f>
        <v/>
      </c>
      <c r="AM47" s="110" t="str">
        <f>L_luu2</f>
        <v/>
      </c>
      <c r="AN47" s="111" t="str">
        <f>L_Luu3</f>
        <v/>
      </c>
      <c r="AO47" s="110"/>
      <c r="AP47" s="110"/>
      <c r="AQ47" s="112" t="str">
        <f>L_Loc</f>
        <v/>
      </c>
      <c r="AR47" s="113" t="str">
        <f>L_Loc</f>
        <v/>
      </c>
      <c r="AT47" s="114">
        <v>286</v>
      </c>
    </row>
    <row r="48" spans="1:46" s="114" customFormat="1" ht="30" customHeight="1" x14ac:dyDescent="0.3">
      <c r="A48" s="91" t="str">
        <f>L_time</f>
        <v/>
      </c>
      <c r="B48" s="92" t="str">
        <f>L_TGca</f>
        <v/>
      </c>
      <c r="C48" s="93"/>
      <c r="D48" s="92" t="str">
        <f t="shared" si="8"/>
        <v/>
      </c>
      <c r="E48" s="94" t="str">
        <f>L_tt</f>
        <v/>
      </c>
      <c r="F48" s="156" t="str">
        <f>L_He</f>
        <v/>
      </c>
      <c r="G48" s="96" t="str">
        <f>L_MaHP</f>
        <v/>
      </c>
      <c r="H48" s="97" t="str">
        <f>L_Loc2</f>
        <v/>
      </c>
      <c r="I48" s="96" t="str">
        <f>L_Loc</f>
        <v/>
      </c>
      <c r="J48" s="96" t="str">
        <f>L_Loc</f>
        <v/>
      </c>
      <c r="K48" s="96" t="str">
        <f>L_Loc</f>
        <v/>
      </c>
      <c r="L48" s="98"/>
      <c r="M48" s="96" t="str">
        <f>_Ngay</f>
        <v/>
      </c>
      <c r="N48" s="99"/>
      <c r="O48" s="96" t="e">
        <f t="shared" si="9"/>
        <v>#VALUE!</v>
      </c>
      <c r="P48" s="96" t="e">
        <f>L_SV_P</f>
        <v>#VALUE!</v>
      </c>
      <c r="Q48" s="100" t="e">
        <f>L_SP</f>
        <v>#VALUE!</v>
      </c>
      <c r="R48" s="101"/>
      <c r="S48" s="101"/>
      <c r="T48" s="101"/>
      <c r="U48" s="101"/>
      <c r="V48" s="101"/>
      <c r="W48" s="101"/>
      <c r="X48" s="101"/>
      <c r="Y48" s="101"/>
      <c r="Z48" s="101"/>
      <c r="AA48" s="102"/>
      <c r="AB48" s="103" t="str">
        <f>L_cham</f>
        <v/>
      </c>
      <c r="AC48" s="103" t="str">
        <f>L_Nop</f>
        <v/>
      </c>
      <c r="AD48" s="104"/>
      <c r="AE48" s="105"/>
      <c r="AF48" s="105"/>
      <c r="AG48" s="105"/>
      <c r="AH48" s="106"/>
      <c r="AI48" s="107" t="str">
        <f>IF(LEN(C48)&lt;14,"",RIGHT(C48,2))</f>
        <v/>
      </c>
      <c r="AJ48" s="108" t="e">
        <f t="shared" si="10"/>
        <v>#VALUE!</v>
      </c>
      <c r="AK48" s="109" t="str">
        <f>IF(AA48="","",$AA48-$Q48*2)</f>
        <v/>
      </c>
      <c r="AL48" s="109" t="str">
        <f>L_luu1</f>
        <v/>
      </c>
      <c r="AM48" s="110" t="str">
        <f>L_luu2</f>
        <v/>
      </c>
      <c r="AN48" s="111" t="str">
        <f>L_Luu3</f>
        <v/>
      </c>
      <c r="AO48" s="110"/>
      <c r="AP48" s="110"/>
      <c r="AQ48" s="112" t="str">
        <f>L_Loc</f>
        <v/>
      </c>
      <c r="AR48" s="113" t="str">
        <f>L_Loc</f>
        <v/>
      </c>
      <c r="AT48" s="114">
        <v>286</v>
      </c>
    </row>
    <row r="49" spans="1:46" s="114" customFormat="1" ht="30" customHeight="1" x14ac:dyDescent="0.3">
      <c r="A49" s="91" t="str">
        <f>L_time</f>
        <v/>
      </c>
      <c r="B49" s="92" t="str">
        <f>L_TGca</f>
        <v/>
      </c>
      <c r="C49" s="116"/>
      <c r="D49" s="92" t="str">
        <f t="shared" si="8"/>
        <v/>
      </c>
      <c r="E49" s="94" t="str">
        <f>L_tt</f>
        <v/>
      </c>
      <c r="F49" s="156" t="str">
        <f>L_He</f>
        <v/>
      </c>
      <c r="G49" s="96" t="str">
        <f>L_MaHP</f>
        <v/>
      </c>
      <c r="H49" s="97" t="str">
        <f>L_Loc2</f>
        <v/>
      </c>
      <c r="I49" s="96" t="str">
        <f>L_Loc</f>
        <v/>
      </c>
      <c r="J49" s="96" t="str">
        <f>L_Loc</f>
        <v/>
      </c>
      <c r="K49" s="96" t="str">
        <f>L_Loc</f>
        <v/>
      </c>
      <c r="L49" s="98"/>
      <c r="M49" s="96" t="str">
        <f>_Ngay</f>
        <v/>
      </c>
      <c r="N49" s="99"/>
      <c r="O49" s="96" t="e">
        <f t="shared" si="9"/>
        <v>#VALUE!</v>
      </c>
      <c r="P49" s="96" t="e">
        <f>L_SV_P</f>
        <v>#VALUE!</v>
      </c>
      <c r="Q49" s="100" t="e">
        <f>L_SP</f>
        <v>#VALUE!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2"/>
      <c r="AB49" s="103" t="str">
        <f>L_cham</f>
        <v/>
      </c>
      <c r="AC49" s="103" t="str">
        <f>L_Nop</f>
        <v/>
      </c>
      <c r="AD49" s="104"/>
      <c r="AE49" s="105"/>
      <c r="AF49" s="105"/>
      <c r="AG49" s="105"/>
      <c r="AH49" s="106"/>
      <c r="AI49" s="107" t="str">
        <f>IF(LEN(C49)&lt;14,"",RIGHT(C49,2))</f>
        <v/>
      </c>
      <c r="AJ49" s="108" t="e">
        <f t="shared" si="10"/>
        <v>#VALUE!</v>
      </c>
      <c r="AK49" s="109" t="str">
        <f>IF(AA49="","",$AA49-$Q49*2)</f>
        <v/>
      </c>
      <c r="AL49" s="109" t="str">
        <f>L_luu1</f>
        <v/>
      </c>
      <c r="AM49" s="110" t="str">
        <f>L_luu2</f>
        <v/>
      </c>
      <c r="AN49" s="111" t="str">
        <f>L_Luu3</f>
        <v/>
      </c>
      <c r="AO49" s="110"/>
      <c r="AP49" s="110"/>
      <c r="AQ49" s="112" t="str">
        <f>L_Loc</f>
        <v/>
      </c>
      <c r="AR49" s="113" t="str">
        <f>L_Loc</f>
        <v/>
      </c>
      <c r="AT49" s="114">
        <v>286</v>
      </c>
    </row>
    <row r="50" spans="1:46" s="114" customFormat="1" ht="30" customHeight="1" x14ac:dyDescent="0.3">
      <c r="A50" s="91" t="str">
        <f>L_time</f>
        <v/>
      </c>
      <c r="B50" s="92" t="str">
        <f>L_TGca</f>
        <v/>
      </c>
      <c r="C50" s="93"/>
      <c r="D50" s="92" t="str">
        <f t="shared" si="8"/>
        <v/>
      </c>
      <c r="E50" s="94" t="str">
        <f>L_tt</f>
        <v/>
      </c>
      <c r="F50" s="156" t="str">
        <f>L_He</f>
        <v/>
      </c>
      <c r="G50" s="96" t="str">
        <f>L_MaHP</f>
        <v/>
      </c>
      <c r="H50" s="97" t="str">
        <f>L_Loc2</f>
        <v/>
      </c>
      <c r="I50" s="96" t="str">
        <f>L_Loc</f>
        <v/>
      </c>
      <c r="J50" s="96" t="str">
        <f>L_Loc</f>
        <v/>
      </c>
      <c r="K50" s="96" t="str">
        <f>L_Loc</f>
        <v/>
      </c>
      <c r="L50" s="98"/>
      <c r="M50" s="96" t="str">
        <f>_Ngay</f>
        <v/>
      </c>
      <c r="N50" s="99"/>
      <c r="O50" s="96" t="e">
        <f t="shared" si="9"/>
        <v>#VALUE!</v>
      </c>
      <c r="P50" s="96" t="e">
        <f>L_SV_P</f>
        <v>#VALUE!</v>
      </c>
      <c r="Q50" s="100" t="e">
        <f>L_SP</f>
        <v>#VALUE!</v>
      </c>
      <c r="R50" s="101"/>
      <c r="S50" s="101"/>
      <c r="T50" s="101"/>
      <c r="U50" s="101"/>
      <c r="V50" s="101"/>
      <c r="W50" s="101"/>
      <c r="X50" s="101"/>
      <c r="Y50" s="101"/>
      <c r="Z50" s="101"/>
      <c r="AA50" s="102"/>
      <c r="AB50" s="103" t="str">
        <f>L_cham</f>
        <v/>
      </c>
      <c r="AC50" s="103" t="str">
        <f>L_Nop</f>
        <v/>
      </c>
      <c r="AD50" s="104"/>
      <c r="AE50" s="105"/>
      <c r="AF50" s="105"/>
      <c r="AG50" s="105"/>
      <c r="AH50" s="106"/>
      <c r="AI50" s="107" t="str">
        <f>IF(LEN(C50)&lt;14,"",RIGHT(C50,2))</f>
        <v/>
      </c>
      <c r="AJ50" s="108" t="e">
        <f t="shared" si="10"/>
        <v>#VALUE!</v>
      </c>
      <c r="AK50" s="109" t="str">
        <f>IF(AA50="","",$AA50-$Q50*2)</f>
        <v/>
      </c>
      <c r="AL50" s="109" t="str">
        <f>L_luu1</f>
        <v/>
      </c>
      <c r="AM50" s="110" t="str">
        <f>L_luu2</f>
        <v/>
      </c>
      <c r="AN50" s="111" t="str">
        <f>L_Luu3</f>
        <v/>
      </c>
      <c r="AO50" s="110"/>
      <c r="AP50" s="110"/>
      <c r="AQ50" s="112" t="str">
        <f>L_Loc</f>
        <v/>
      </c>
      <c r="AR50" s="113" t="str">
        <f>L_Loc</f>
        <v/>
      </c>
      <c r="AT50" s="114">
        <v>286</v>
      </c>
    </row>
    <row r="51" spans="1:46" s="114" customFormat="1" ht="24.95" customHeight="1" x14ac:dyDescent="0.3">
      <c r="A51" s="91" t="str">
        <f>L_time</f>
        <v/>
      </c>
      <c r="B51" s="92" t="str">
        <f>L_TGca</f>
        <v/>
      </c>
      <c r="C51" s="134"/>
      <c r="D51" s="92" t="str">
        <f t="shared" si="8"/>
        <v/>
      </c>
      <c r="E51" s="94" t="str">
        <f>L_tt</f>
        <v/>
      </c>
      <c r="F51" s="156" t="str">
        <f>L_He</f>
        <v/>
      </c>
      <c r="G51" s="96" t="str">
        <f>L_MaHP</f>
        <v/>
      </c>
      <c r="H51" s="97" t="str">
        <f>L_Loc2</f>
        <v/>
      </c>
      <c r="I51" s="96" t="str">
        <f>L_Loc</f>
        <v/>
      </c>
      <c r="J51" s="96" t="str">
        <f>L_Loc</f>
        <v/>
      </c>
      <c r="K51" s="96" t="str">
        <f>L_Loc</f>
        <v/>
      </c>
      <c r="L51" s="98"/>
      <c r="M51" s="96" t="str">
        <f>_Ngay</f>
        <v/>
      </c>
      <c r="N51" s="99"/>
      <c r="O51" s="96" t="e">
        <f t="shared" si="9"/>
        <v>#VALUE!</v>
      </c>
      <c r="P51" s="96" t="e">
        <f>L_SV_P</f>
        <v>#VALUE!</v>
      </c>
      <c r="Q51" s="100" t="e">
        <f>L_SP</f>
        <v>#VALUE!</v>
      </c>
      <c r="R51" s="101"/>
      <c r="S51" s="101"/>
      <c r="T51" s="101"/>
      <c r="U51" s="101"/>
      <c r="V51" s="101"/>
      <c r="W51" s="101"/>
      <c r="X51" s="101"/>
      <c r="Y51" s="101"/>
      <c r="Z51" s="101"/>
      <c r="AA51" s="102"/>
      <c r="AB51" s="103" t="str">
        <f>L_cham</f>
        <v/>
      </c>
      <c r="AC51" s="103" t="str">
        <f>L_Nop</f>
        <v/>
      </c>
      <c r="AD51" s="104"/>
      <c r="AE51" s="105"/>
      <c r="AF51" s="105"/>
      <c r="AG51" s="105"/>
      <c r="AH51" s="106"/>
      <c r="AI51" s="107" t="str">
        <f>IF(LEN(C51)&lt;14,"",RIGHT(C51,2))</f>
        <v/>
      </c>
      <c r="AJ51" s="108" t="e">
        <f t="shared" si="10"/>
        <v>#VALUE!</v>
      </c>
      <c r="AK51" s="109" t="str">
        <f>IF(AA51="","",$AA51-$Q51*2)</f>
        <v/>
      </c>
      <c r="AL51" s="109" t="str">
        <f>L_luu1</f>
        <v/>
      </c>
      <c r="AM51" s="110" t="str">
        <f>L_luu2</f>
        <v/>
      </c>
      <c r="AN51" s="111" t="str">
        <f>L_Luu3</f>
        <v/>
      </c>
      <c r="AO51" s="110"/>
      <c r="AP51" s="110"/>
      <c r="AQ51" s="112" t="str">
        <f>L_Loc</f>
        <v/>
      </c>
      <c r="AR51" s="113" t="str">
        <f>L_Loc</f>
        <v/>
      </c>
      <c r="AT51" s="114">
        <v>286</v>
      </c>
    </row>
    <row r="52" spans="1:46" s="114" customFormat="1" ht="24.95" customHeight="1" x14ac:dyDescent="0.3">
      <c r="A52" s="91" t="str">
        <f>L_time</f>
        <v/>
      </c>
      <c r="B52" s="92" t="str">
        <f>L_TGca</f>
        <v/>
      </c>
      <c r="C52" s="93"/>
      <c r="D52" s="92" t="str">
        <f t="shared" si="8"/>
        <v/>
      </c>
      <c r="E52" s="94" t="str">
        <f>L_tt</f>
        <v/>
      </c>
      <c r="F52" s="156" t="str">
        <f>L_He</f>
        <v/>
      </c>
      <c r="G52" s="96" t="str">
        <f>L_MaHP</f>
        <v/>
      </c>
      <c r="H52" s="97" t="str">
        <f>L_Loc2</f>
        <v/>
      </c>
      <c r="I52" s="96" t="str">
        <f>L_Loc</f>
        <v/>
      </c>
      <c r="J52" s="96" t="str">
        <f>L_Loc</f>
        <v/>
      </c>
      <c r="K52" s="96" t="str">
        <f>L_Loc</f>
        <v/>
      </c>
      <c r="L52" s="98"/>
      <c r="M52" s="96" t="str">
        <f>_Ngay</f>
        <v/>
      </c>
      <c r="N52" s="99"/>
      <c r="O52" s="96" t="e">
        <f t="shared" si="9"/>
        <v>#VALUE!</v>
      </c>
      <c r="P52" s="96" t="e">
        <f>L_SV_P</f>
        <v>#VALUE!</v>
      </c>
      <c r="Q52" s="100" t="e">
        <f>L_SP</f>
        <v>#VALUE!</v>
      </c>
      <c r="R52" s="101"/>
      <c r="S52" s="101"/>
      <c r="T52" s="101"/>
      <c r="U52" s="101"/>
      <c r="V52" s="101"/>
      <c r="W52" s="101"/>
      <c r="X52" s="101"/>
      <c r="Y52" s="101"/>
      <c r="Z52" s="101"/>
      <c r="AA52" s="102"/>
      <c r="AB52" s="103" t="str">
        <f>L_cham</f>
        <v/>
      </c>
      <c r="AC52" s="103" t="str">
        <f>L_Nop</f>
        <v/>
      </c>
      <c r="AD52" s="104"/>
      <c r="AE52" s="105"/>
      <c r="AF52" s="105"/>
      <c r="AG52" s="105"/>
      <c r="AH52" s="106"/>
      <c r="AI52" s="107" t="str">
        <f>IF(LEN(C52)&lt;14,"",RIGHT(C52,2))</f>
        <v/>
      </c>
      <c r="AJ52" s="108" t="e">
        <f t="shared" si="10"/>
        <v>#VALUE!</v>
      </c>
      <c r="AK52" s="109" t="str">
        <f>IF(AA52="","",$AA52-$Q52*2)</f>
        <v/>
      </c>
      <c r="AL52" s="109" t="str">
        <f>L_luu1</f>
        <v/>
      </c>
      <c r="AM52" s="110" t="str">
        <f>L_luu2</f>
        <v/>
      </c>
      <c r="AN52" s="111" t="str">
        <f>L_Luu3</f>
        <v/>
      </c>
      <c r="AO52" s="110"/>
      <c r="AP52" s="110"/>
      <c r="AQ52" s="112" t="str">
        <f>L_Loc</f>
        <v/>
      </c>
      <c r="AR52" s="113" t="str">
        <f>L_Loc</f>
        <v/>
      </c>
      <c r="AT52" s="114">
        <v>286</v>
      </c>
    </row>
    <row r="53" spans="1:46" s="114" customFormat="1" ht="24.95" customHeight="1" x14ac:dyDescent="0.3">
      <c r="A53" s="91" t="str">
        <f>L_time</f>
        <v/>
      </c>
      <c r="B53" s="92" t="str">
        <f>L_TGca</f>
        <v/>
      </c>
      <c r="C53" s="116"/>
      <c r="D53" s="92" t="str">
        <f t="shared" si="8"/>
        <v/>
      </c>
      <c r="E53" s="94" t="str">
        <f>L_tt</f>
        <v/>
      </c>
      <c r="F53" s="156" t="str">
        <f>L_He</f>
        <v/>
      </c>
      <c r="G53" s="96" t="str">
        <f>L_MaHP</f>
        <v/>
      </c>
      <c r="H53" s="97" t="str">
        <f>L_Loc2</f>
        <v/>
      </c>
      <c r="I53" s="96" t="str">
        <f>L_Loc</f>
        <v/>
      </c>
      <c r="J53" s="96" t="str">
        <f>L_Loc</f>
        <v/>
      </c>
      <c r="K53" s="96" t="str">
        <f>L_Loc</f>
        <v/>
      </c>
      <c r="L53" s="98"/>
      <c r="M53" s="96" t="str">
        <f>_Ngay</f>
        <v/>
      </c>
      <c r="N53" s="99"/>
      <c r="O53" s="96" t="e">
        <f t="shared" si="9"/>
        <v>#VALUE!</v>
      </c>
      <c r="P53" s="96" t="e">
        <f>L_SV_P</f>
        <v>#VALUE!</v>
      </c>
      <c r="Q53" s="100" t="e">
        <f>L_SP</f>
        <v>#VALUE!</v>
      </c>
      <c r="R53" s="101"/>
      <c r="S53" s="101"/>
      <c r="T53" s="101"/>
      <c r="U53" s="101"/>
      <c r="V53" s="101"/>
      <c r="W53" s="101"/>
      <c r="X53" s="101"/>
      <c r="Y53" s="101"/>
      <c r="Z53" s="101"/>
      <c r="AA53" s="102"/>
      <c r="AB53" s="103" t="str">
        <f>L_cham</f>
        <v/>
      </c>
      <c r="AC53" s="103" t="str">
        <f>L_Nop</f>
        <v/>
      </c>
      <c r="AD53" s="104"/>
      <c r="AE53" s="105"/>
      <c r="AF53" s="105"/>
      <c r="AG53" s="105"/>
      <c r="AH53" s="106"/>
      <c r="AI53" s="107" t="str">
        <f>IF(LEN(C53)&lt;14,"",RIGHT(C53,2))</f>
        <v/>
      </c>
      <c r="AJ53" s="108" t="e">
        <f t="shared" si="10"/>
        <v>#VALUE!</v>
      </c>
      <c r="AK53" s="109" t="str">
        <f>IF(AA53="","",$AA53-$Q53*2)</f>
        <v/>
      </c>
      <c r="AL53" s="109" t="str">
        <f>L_luu1</f>
        <v/>
      </c>
      <c r="AM53" s="110" t="str">
        <f>L_luu2</f>
        <v/>
      </c>
      <c r="AN53" s="111" t="str">
        <f>L_Luu3</f>
        <v/>
      </c>
      <c r="AO53" s="110"/>
      <c r="AP53" s="110"/>
      <c r="AQ53" s="112" t="str">
        <f>L_Loc</f>
        <v/>
      </c>
      <c r="AR53" s="113" t="str">
        <f>L_Loc</f>
        <v/>
      </c>
      <c r="AT53" s="114">
        <v>286</v>
      </c>
    </row>
    <row r="54" spans="1:46" s="114" customFormat="1" ht="24.95" customHeight="1" x14ac:dyDescent="0.3">
      <c r="A54" s="91" t="str">
        <f>L_time</f>
        <v/>
      </c>
      <c r="B54" s="92" t="str">
        <f>L_TGca</f>
        <v/>
      </c>
      <c r="C54" s="116"/>
      <c r="D54" s="92" t="str">
        <f t="shared" si="8"/>
        <v/>
      </c>
      <c r="E54" s="94" t="str">
        <f>L_tt</f>
        <v/>
      </c>
      <c r="F54" s="156" t="str">
        <f>L_He</f>
        <v/>
      </c>
      <c r="G54" s="96" t="str">
        <f>L_MaHP</f>
        <v/>
      </c>
      <c r="H54" s="97" t="str">
        <f>L_Loc2</f>
        <v/>
      </c>
      <c r="I54" s="96" t="str">
        <f>L_Loc</f>
        <v/>
      </c>
      <c r="J54" s="96" t="str">
        <f>L_Loc</f>
        <v/>
      </c>
      <c r="K54" s="96" t="str">
        <f>L_Loc</f>
        <v/>
      </c>
      <c r="L54" s="98"/>
      <c r="M54" s="96" t="str">
        <f>_Ngay</f>
        <v/>
      </c>
      <c r="N54" s="99"/>
      <c r="O54" s="96" t="e">
        <f t="shared" si="9"/>
        <v>#VALUE!</v>
      </c>
      <c r="P54" s="96" t="e">
        <f>L_SV_P</f>
        <v>#VALUE!</v>
      </c>
      <c r="Q54" s="100" t="e">
        <f>L_SP</f>
        <v>#VALUE!</v>
      </c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103" t="str">
        <f>L_cham</f>
        <v/>
      </c>
      <c r="AC54" s="103" t="str">
        <f>L_Nop</f>
        <v/>
      </c>
      <c r="AD54" s="104"/>
      <c r="AE54" s="105"/>
      <c r="AF54" s="105"/>
      <c r="AG54" s="105"/>
      <c r="AH54" s="106"/>
      <c r="AI54" s="107" t="str">
        <f>IF(LEN(C54)&lt;14,"",RIGHT(C54,2))</f>
        <v/>
      </c>
      <c r="AJ54" s="108" t="e">
        <f t="shared" si="10"/>
        <v>#VALUE!</v>
      </c>
      <c r="AK54" s="109" t="str">
        <f>IF(AA54="","",$AA54-$Q54*2)</f>
        <v/>
      </c>
      <c r="AL54" s="109" t="str">
        <f>L_luu1</f>
        <v/>
      </c>
      <c r="AM54" s="110" t="str">
        <f>L_luu2</f>
        <v/>
      </c>
      <c r="AN54" s="111" t="str">
        <f>L_Luu3</f>
        <v/>
      </c>
      <c r="AO54" s="110"/>
      <c r="AP54" s="110"/>
      <c r="AQ54" s="112" t="str">
        <f>L_Loc</f>
        <v/>
      </c>
      <c r="AR54" s="113" t="str">
        <f>L_Loc</f>
        <v/>
      </c>
      <c r="AT54" s="114">
        <v>286</v>
      </c>
    </row>
    <row r="55" spans="1:46" s="114" customFormat="1" ht="17.25" x14ac:dyDescent="0.3">
      <c r="A55" s="91" t="str">
        <f>L_time</f>
        <v/>
      </c>
      <c r="B55" s="92" t="str">
        <f>L_TGca</f>
        <v/>
      </c>
      <c r="C55" s="93"/>
      <c r="D55" s="92" t="str">
        <f t="shared" si="8"/>
        <v/>
      </c>
      <c r="E55" s="94" t="str">
        <f>L_tt</f>
        <v/>
      </c>
      <c r="F55" s="156" t="str">
        <f>L_He</f>
        <v/>
      </c>
      <c r="G55" s="96" t="str">
        <f>L_MaHP</f>
        <v/>
      </c>
      <c r="H55" s="97" t="str">
        <f>L_Loc2</f>
        <v/>
      </c>
      <c r="I55" s="96" t="str">
        <f>L_Loc</f>
        <v/>
      </c>
      <c r="J55" s="96" t="str">
        <f>L_Loc</f>
        <v/>
      </c>
      <c r="K55" s="96" t="str">
        <f>L_Loc</f>
        <v/>
      </c>
      <c r="L55" s="98"/>
      <c r="M55" s="96" t="str">
        <f>_Ngay</f>
        <v/>
      </c>
      <c r="N55" s="99"/>
      <c r="O55" s="96" t="e">
        <f t="shared" si="9"/>
        <v>#VALUE!</v>
      </c>
      <c r="P55" s="96" t="e">
        <f>L_SV_P</f>
        <v>#VALUE!</v>
      </c>
      <c r="Q55" s="100" t="e">
        <f>L_SP</f>
        <v>#VALUE!</v>
      </c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103" t="str">
        <f>L_cham</f>
        <v/>
      </c>
      <c r="AC55" s="103" t="str">
        <f>L_Nop</f>
        <v/>
      </c>
      <c r="AD55" s="104"/>
      <c r="AE55" s="105"/>
      <c r="AF55" s="105"/>
      <c r="AG55" s="105"/>
      <c r="AH55" s="106"/>
      <c r="AI55" s="107" t="str">
        <f>IF(LEN(C55)&lt;14,"",RIGHT(C55,2))</f>
        <v/>
      </c>
      <c r="AJ55" s="108" t="e">
        <f t="shared" si="10"/>
        <v>#VALUE!</v>
      </c>
      <c r="AK55" s="109" t="str">
        <f>IF(AA55="","",$AA55-$Q55*2)</f>
        <v/>
      </c>
      <c r="AL55" s="109" t="str">
        <f>L_luu1</f>
        <v/>
      </c>
      <c r="AM55" s="110" t="str">
        <f>L_luu2</f>
        <v/>
      </c>
      <c r="AN55" s="111" t="str">
        <f>L_Luu3</f>
        <v/>
      </c>
      <c r="AO55" s="110"/>
      <c r="AP55" s="110"/>
      <c r="AQ55" s="112" t="str">
        <f>L_Loc</f>
        <v/>
      </c>
      <c r="AR55" s="113" t="str">
        <f>L_Loc</f>
        <v/>
      </c>
      <c r="AT55" s="114">
        <v>286</v>
      </c>
    </row>
    <row r="56" spans="1:46" s="114" customFormat="1" ht="17.25" x14ac:dyDescent="0.3">
      <c r="A56" s="91" t="str">
        <f>L_time</f>
        <v/>
      </c>
      <c r="B56" s="92" t="str">
        <f>L_TGca</f>
        <v/>
      </c>
      <c r="C56" s="93"/>
      <c r="D56" s="92" t="str">
        <f t="shared" si="8"/>
        <v/>
      </c>
      <c r="E56" s="94" t="str">
        <f>L_tt</f>
        <v/>
      </c>
      <c r="F56" s="156" t="str">
        <f>L_He</f>
        <v/>
      </c>
      <c r="G56" s="96" t="str">
        <f>L_MaHP</f>
        <v/>
      </c>
      <c r="H56" s="97" t="str">
        <f>L_Loc2</f>
        <v/>
      </c>
      <c r="I56" s="96" t="str">
        <f>L_Loc</f>
        <v/>
      </c>
      <c r="J56" s="96" t="str">
        <f>L_Loc</f>
        <v/>
      </c>
      <c r="K56" s="96" t="str">
        <f>L_Loc</f>
        <v/>
      </c>
      <c r="L56" s="98"/>
      <c r="M56" s="96" t="str">
        <f>_Ngay</f>
        <v/>
      </c>
      <c r="N56" s="99"/>
      <c r="O56" s="96" t="e">
        <f t="shared" si="9"/>
        <v>#VALUE!</v>
      </c>
      <c r="P56" s="96" t="e">
        <f>L_SV_P</f>
        <v>#VALUE!</v>
      </c>
      <c r="Q56" s="100" t="e">
        <f>L_SP</f>
        <v>#VALUE!</v>
      </c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103" t="str">
        <f>L_cham</f>
        <v/>
      </c>
      <c r="AC56" s="103" t="str">
        <f>L_Nop</f>
        <v/>
      </c>
      <c r="AD56" s="104"/>
      <c r="AE56" s="105"/>
      <c r="AF56" s="105"/>
      <c r="AG56" s="105"/>
      <c r="AH56" s="106"/>
      <c r="AI56" s="107" t="str">
        <f>IF(LEN(C56)&lt;14,"",RIGHT(C56,2))</f>
        <v/>
      </c>
      <c r="AJ56" s="108" t="e">
        <f t="shared" si="10"/>
        <v>#VALUE!</v>
      </c>
      <c r="AK56" s="109" t="str">
        <f>IF(AA56="","",$AA56-$Q56*2)</f>
        <v/>
      </c>
      <c r="AL56" s="109" t="str">
        <f>L_luu1</f>
        <v/>
      </c>
      <c r="AM56" s="110" t="str">
        <f>L_luu2</f>
        <v/>
      </c>
      <c r="AN56" s="111" t="str">
        <f>L_Luu3</f>
        <v/>
      </c>
      <c r="AO56" s="110"/>
      <c r="AP56" s="110"/>
      <c r="AQ56" s="112" t="str">
        <f>L_Loc</f>
        <v/>
      </c>
      <c r="AR56" s="113" t="str">
        <f>L_Loc</f>
        <v/>
      </c>
      <c r="AT56" s="114">
        <v>286</v>
      </c>
    </row>
    <row r="57" spans="1:46" s="114" customFormat="1" ht="30" customHeight="1" x14ac:dyDescent="0.3">
      <c r="A57" s="91" t="str">
        <f>L_time</f>
        <v/>
      </c>
      <c r="B57" s="92" t="str">
        <f>L_TGca</f>
        <v/>
      </c>
      <c r="C57" s="134"/>
      <c r="D57" s="92" t="str">
        <f t="shared" si="8"/>
        <v/>
      </c>
      <c r="E57" s="94" t="str">
        <f>L_tt</f>
        <v/>
      </c>
      <c r="F57" s="156" t="str">
        <f>L_He</f>
        <v/>
      </c>
      <c r="G57" s="96" t="str">
        <f>L_MaHP</f>
        <v/>
      </c>
      <c r="H57" s="97" t="str">
        <f>L_Loc2</f>
        <v/>
      </c>
      <c r="I57" s="96" t="str">
        <f>L_Loc</f>
        <v/>
      </c>
      <c r="J57" s="96" t="str">
        <f>L_Loc</f>
        <v/>
      </c>
      <c r="K57" s="96" t="str">
        <f>L_Loc</f>
        <v/>
      </c>
      <c r="L57" s="98"/>
      <c r="M57" s="96" t="str">
        <f>_Ngay</f>
        <v/>
      </c>
      <c r="N57" s="99"/>
      <c r="O57" s="96" t="e">
        <f t="shared" ref="O57:O120" si="11">L_SoSV</f>
        <v>#VALUE!</v>
      </c>
      <c r="P57" s="96" t="e">
        <f>L_SV_P</f>
        <v>#VALUE!</v>
      </c>
      <c r="Q57" s="100" t="e">
        <f>L_SP</f>
        <v>#VALUE!</v>
      </c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103" t="str">
        <f>L_cham</f>
        <v/>
      </c>
      <c r="AC57" s="103" t="str">
        <f>L_Nop</f>
        <v/>
      </c>
      <c r="AD57" s="104"/>
      <c r="AE57" s="105"/>
      <c r="AF57" s="105"/>
      <c r="AG57" s="105"/>
      <c r="AH57" s="106"/>
      <c r="AI57" s="107" t="str">
        <f>IF(LEN(C57)&lt;14,"",RIGHT(C57,2))</f>
        <v/>
      </c>
      <c r="AJ57" s="108" t="e">
        <f t="shared" si="10"/>
        <v>#VALUE!</v>
      </c>
      <c r="AK57" s="109" t="str">
        <f>IF(AA57="","",$AA57-$Q57*2)</f>
        <v/>
      </c>
      <c r="AL57" s="109" t="str">
        <f>L_luu1</f>
        <v/>
      </c>
      <c r="AM57" s="110" t="str">
        <f>L_luu2</f>
        <v/>
      </c>
      <c r="AN57" s="111" t="str">
        <f>L_Luu3</f>
        <v/>
      </c>
      <c r="AO57" s="110"/>
      <c r="AP57" s="110"/>
      <c r="AQ57" s="112" t="str">
        <f>L_Loc</f>
        <v/>
      </c>
      <c r="AR57" s="113" t="str">
        <f>L_Loc</f>
        <v/>
      </c>
      <c r="AT57" s="114">
        <v>286</v>
      </c>
    </row>
    <row r="58" spans="1:46" s="114" customFormat="1" ht="30" customHeight="1" x14ac:dyDescent="0.3">
      <c r="A58" s="91" t="str">
        <f>L_time</f>
        <v/>
      </c>
      <c r="B58" s="92" t="str">
        <f>L_TGca</f>
        <v/>
      </c>
      <c r="C58" s="116"/>
      <c r="D58" s="92" t="str">
        <f t="shared" si="8"/>
        <v/>
      </c>
      <c r="E58" s="94" t="str">
        <f>L_tt</f>
        <v/>
      </c>
      <c r="F58" s="156" t="str">
        <f>L_He</f>
        <v/>
      </c>
      <c r="G58" s="96" t="str">
        <f>L_MaHP</f>
        <v/>
      </c>
      <c r="H58" s="97" t="str">
        <f>L_Loc2</f>
        <v/>
      </c>
      <c r="I58" s="96" t="str">
        <f>L_Loc</f>
        <v/>
      </c>
      <c r="J58" s="96" t="str">
        <f>L_Loc</f>
        <v/>
      </c>
      <c r="K58" s="96" t="str">
        <f>L_Loc</f>
        <v/>
      </c>
      <c r="L58" s="98"/>
      <c r="M58" s="96" t="str">
        <f>_Ngay</f>
        <v/>
      </c>
      <c r="N58" s="99"/>
      <c r="O58" s="96" t="e">
        <f t="shared" si="11"/>
        <v>#VALUE!</v>
      </c>
      <c r="P58" s="96" t="e">
        <f>L_SV_P</f>
        <v>#VALUE!</v>
      </c>
      <c r="Q58" s="100" t="e">
        <f>L_SP</f>
        <v>#VALUE!</v>
      </c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103" t="str">
        <f>L_cham</f>
        <v/>
      </c>
      <c r="AC58" s="103" t="str">
        <f>L_Nop</f>
        <v/>
      </c>
      <c r="AD58" s="104"/>
      <c r="AE58" s="105"/>
      <c r="AF58" s="105"/>
      <c r="AG58" s="105"/>
      <c r="AH58" s="106"/>
      <c r="AI58" s="107" t="str">
        <f>IF(LEN(C58)&lt;14,"",RIGHT(C58,2))</f>
        <v/>
      </c>
      <c r="AJ58" s="108" t="e">
        <f t="shared" si="10"/>
        <v>#VALUE!</v>
      </c>
      <c r="AK58" s="109" t="str">
        <f>IF(AA58="","",$AA58-$Q58*2)</f>
        <v/>
      </c>
      <c r="AL58" s="109" t="str">
        <f>L_luu1</f>
        <v/>
      </c>
      <c r="AM58" s="110" t="str">
        <f>L_luu2</f>
        <v/>
      </c>
      <c r="AN58" s="111" t="str">
        <f>L_Luu3</f>
        <v/>
      </c>
      <c r="AO58" s="110"/>
      <c r="AP58" s="110"/>
      <c r="AQ58" s="112" t="str">
        <f>L_Loc</f>
        <v/>
      </c>
      <c r="AR58" s="113" t="str">
        <f>L_Loc</f>
        <v/>
      </c>
      <c r="AT58" s="114">
        <v>286</v>
      </c>
    </row>
    <row r="59" spans="1:46" s="114" customFormat="1" ht="30" customHeight="1" x14ac:dyDescent="0.3">
      <c r="A59" s="91" t="str">
        <f>L_time</f>
        <v/>
      </c>
      <c r="B59" s="92" t="str">
        <f>L_TGca</f>
        <v/>
      </c>
      <c r="C59" s="116"/>
      <c r="D59" s="92" t="str">
        <f t="shared" si="8"/>
        <v/>
      </c>
      <c r="E59" s="94" t="str">
        <f>L_tt</f>
        <v/>
      </c>
      <c r="F59" s="156" t="str">
        <f>L_He</f>
        <v/>
      </c>
      <c r="G59" s="96" t="str">
        <f>L_MaHP</f>
        <v/>
      </c>
      <c r="H59" s="97" t="str">
        <f>L_Loc2</f>
        <v/>
      </c>
      <c r="I59" s="96" t="str">
        <f>L_Loc</f>
        <v/>
      </c>
      <c r="J59" s="96" t="str">
        <f>L_Loc</f>
        <v/>
      </c>
      <c r="K59" s="96" t="str">
        <f>L_Loc</f>
        <v/>
      </c>
      <c r="L59" s="98"/>
      <c r="M59" s="96" t="str">
        <f>_Ngay</f>
        <v/>
      </c>
      <c r="N59" s="99"/>
      <c r="O59" s="96" t="e">
        <f t="shared" si="11"/>
        <v>#VALUE!</v>
      </c>
      <c r="P59" s="96" t="e">
        <f>L_SV_P</f>
        <v>#VALUE!</v>
      </c>
      <c r="Q59" s="100" t="e">
        <f>L_SP</f>
        <v>#VALUE!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3" t="str">
        <f>L_cham</f>
        <v/>
      </c>
      <c r="AC59" s="103" t="str">
        <f>L_Nop</f>
        <v/>
      </c>
      <c r="AD59" s="104"/>
      <c r="AE59" s="105"/>
      <c r="AF59" s="105"/>
      <c r="AG59" s="105"/>
      <c r="AH59" s="106"/>
      <c r="AI59" s="107" t="str">
        <f>IF(LEN(C59)&lt;14,"",RIGHT(C59,2))</f>
        <v/>
      </c>
      <c r="AJ59" s="108" t="e">
        <f t="shared" si="10"/>
        <v>#VALUE!</v>
      </c>
      <c r="AK59" s="109" t="str">
        <f>IF(AA59="","",$AA59-$Q59*2)</f>
        <v/>
      </c>
      <c r="AL59" s="109" t="str">
        <f>L_luu1</f>
        <v/>
      </c>
      <c r="AM59" s="110" t="str">
        <f>L_luu2</f>
        <v/>
      </c>
      <c r="AN59" s="111" t="str">
        <f>L_Luu3</f>
        <v/>
      </c>
      <c r="AO59" s="110"/>
      <c r="AP59" s="110"/>
      <c r="AQ59" s="112" t="str">
        <f>L_Loc</f>
        <v/>
      </c>
      <c r="AR59" s="113" t="str">
        <f>L_Loc</f>
        <v/>
      </c>
      <c r="AT59" s="114">
        <v>286</v>
      </c>
    </row>
    <row r="60" spans="1:46" s="114" customFormat="1" ht="30" customHeight="1" x14ac:dyDescent="0.3">
      <c r="A60" s="91" t="str">
        <f>L_time</f>
        <v/>
      </c>
      <c r="B60" s="92" t="str">
        <f>L_TGca</f>
        <v/>
      </c>
      <c r="C60" s="93"/>
      <c r="D60" s="92" t="str">
        <f t="shared" si="8"/>
        <v/>
      </c>
      <c r="E60" s="94" t="str">
        <f>L_tt</f>
        <v/>
      </c>
      <c r="F60" s="156" t="str">
        <f>L_He</f>
        <v/>
      </c>
      <c r="G60" s="96" t="str">
        <f>L_MaHP</f>
        <v/>
      </c>
      <c r="H60" s="97" t="str">
        <f>L_Loc2</f>
        <v/>
      </c>
      <c r="I60" s="96" t="str">
        <f>L_Loc</f>
        <v/>
      </c>
      <c r="J60" s="96" t="str">
        <f>L_Loc</f>
        <v/>
      </c>
      <c r="K60" s="96" t="str">
        <f>L_Loc</f>
        <v/>
      </c>
      <c r="L60" s="98"/>
      <c r="M60" s="96" t="str">
        <f>_Ngay</f>
        <v/>
      </c>
      <c r="N60" s="99"/>
      <c r="O60" s="96" t="e">
        <f t="shared" si="11"/>
        <v>#VALUE!</v>
      </c>
      <c r="P60" s="96" t="e">
        <f>L_SV_P</f>
        <v>#VALUE!</v>
      </c>
      <c r="Q60" s="100" t="e">
        <f>L_SP</f>
        <v>#VALUE!</v>
      </c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103" t="str">
        <f>L_cham</f>
        <v/>
      </c>
      <c r="AC60" s="103" t="str">
        <f>L_Nop</f>
        <v/>
      </c>
      <c r="AD60" s="104"/>
      <c r="AE60" s="105"/>
      <c r="AF60" s="105"/>
      <c r="AG60" s="105"/>
      <c r="AH60" s="106"/>
      <c r="AI60" s="107" t="str">
        <f>IF(LEN(C60)&lt;14,"",RIGHT(C60,2))</f>
        <v/>
      </c>
      <c r="AJ60" s="108" t="e">
        <f t="shared" si="10"/>
        <v>#VALUE!</v>
      </c>
      <c r="AK60" s="109" t="str">
        <f>IF(AA60="","",$AA60-$Q60*2)</f>
        <v/>
      </c>
      <c r="AL60" s="109" t="str">
        <f>L_luu1</f>
        <v/>
      </c>
      <c r="AM60" s="110" t="str">
        <f>L_luu2</f>
        <v/>
      </c>
      <c r="AN60" s="111" t="str">
        <f>L_Luu3</f>
        <v/>
      </c>
      <c r="AO60" s="110"/>
      <c r="AP60" s="110"/>
      <c r="AQ60" s="112" t="str">
        <f>L_Loc</f>
        <v/>
      </c>
      <c r="AR60" s="113" t="str">
        <f>L_Loc</f>
        <v/>
      </c>
      <c r="AT60" s="114">
        <v>286</v>
      </c>
    </row>
    <row r="61" spans="1:46" s="114" customFormat="1" ht="17.25" x14ac:dyDescent="0.3">
      <c r="A61" s="91" t="str">
        <f>L_time</f>
        <v/>
      </c>
      <c r="B61" s="92" t="str">
        <f>L_TGca</f>
        <v/>
      </c>
      <c r="C61" s="116"/>
      <c r="D61" s="92" t="str">
        <f t="shared" si="8"/>
        <v/>
      </c>
      <c r="E61" s="94" t="str">
        <f>L_tt</f>
        <v/>
      </c>
      <c r="F61" s="156" t="str">
        <f>L_He</f>
        <v/>
      </c>
      <c r="G61" s="96" t="str">
        <f>L_MaHP</f>
        <v/>
      </c>
      <c r="H61" s="97" t="str">
        <f>L_Loc2</f>
        <v/>
      </c>
      <c r="I61" s="96" t="str">
        <f>L_Loc</f>
        <v/>
      </c>
      <c r="J61" s="96" t="str">
        <f>L_Loc</f>
        <v/>
      </c>
      <c r="K61" s="96" t="str">
        <f>L_Loc</f>
        <v/>
      </c>
      <c r="L61" s="98"/>
      <c r="M61" s="96" t="str">
        <f>_Ngay</f>
        <v/>
      </c>
      <c r="N61" s="99"/>
      <c r="O61" s="96" t="e">
        <f t="shared" si="11"/>
        <v>#VALUE!</v>
      </c>
      <c r="P61" s="96" t="e">
        <f>L_SV_P</f>
        <v>#VALUE!</v>
      </c>
      <c r="Q61" s="100" t="e">
        <f>L_SP</f>
        <v>#VALUE!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103" t="str">
        <f>L_cham</f>
        <v/>
      </c>
      <c r="AC61" s="103" t="str">
        <f>L_Nop</f>
        <v/>
      </c>
      <c r="AD61" s="104"/>
      <c r="AE61" s="105"/>
      <c r="AF61" s="105"/>
      <c r="AG61" s="105"/>
      <c r="AH61" s="106"/>
      <c r="AI61" s="107" t="str">
        <f>IF(LEN(C61)&lt;14,"",RIGHT(C61,2))</f>
        <v/>
      </c>
      <c r="AJ61" s="108" t="e">
        <f t="shared" si="10"/>
        <v>#VALUE!</v>
      </c>
      <c r="AK61" s="109" t="str">
        <f>IF(AA61="","",$AA61-$Q61*2)</f>
        <v/>
      </c>
      <c r="AL61" s="109" t="str">
        <f>L_luu1</f>
        <v/>
      </c>
      <c r="AM61" s="110" t="str">
        <f>L_luu2</f>
        <v/>
      </c>
      <c r="AN61" s="111" t="str">
        <f>L_Luu3</f>
        <v/>
      </c>
      <c r="AO61" s="110"/>
      <c r="AP61" s="110"/>
      <c r="AQ61" s="112" t="str">
        <f>L_Loc</f>
        <v/>
      </c>
      <c r="AR61" s="113" t="str">
        <f>L_Loc</f>
        <v/>
      </c>
      <c r="AT61" s="114">
        <v>286</v>
      </c>
    </row>
    <row r="62" spans="1:46" s="114" customFormat="1" ht="17.25" x14ac:dyDescent="0.3">
      <c r="A62" s="91" t="str">
        <f>L_time</f>
        <v/>
      </c>
      <c r="B62" s="92" t="str">
        <f>L_TGca</f>
        <v/>
      </c>
      <c r="C62" s="93"/>
      <c r="D62" s="92" t="str">
        <f t="shared" si="8"/>
        <v/>
      </c>
      <c r="E62" s="94" t="str">
        <f>L_tt</f>
        <v/>
      </c>
      <c r="F62" s="156" t="str">
        <f>L_He</f>
        <v/>
      </c>
      <c r="G62" s="96" t="str">
        <f>L_MaHP</f>
        <v/>
      </c>
      <c r="H62" s="97" t="str">
        <f>L_Loc2</f>
        <v/>
      </c>
      <c r="I62" s="96" t="str">
        <f>L_Loc</f>
        <v/>
      </c>
      <c r="J62" s="96" t="str">
        <f>L_Loc</f>
        <v/>
      </c>
      <c r="K62" s="96" t="str">
        <f>L_Loc</f>
        <v/>
      </c>
      <c r="L62" s="98"/>
      <c r="M62" s="96" t="str">
        <f>_Ngay</f>
        <v/>
      </c>
      <c r="N62" s="99"/>
      <c r="O62" s="96" t="e">
        <f t="shared" si="11"/>
        <v>#VALUE!</v>
      </c>
      <c r="P62" s="96" t="e">
        <f>L_SV_P</f>
        <v>#VALUE!</v>
      </c>
      <c r="Q62" s="100" t="e">
        <f>L_SP</f>
        <v>#VALUE!</v>
      </c>
      <c r="R62" s="101"/>
      <c r="S62" s="101"/>
      <c r="T62" s="101"/>
      <c r="U62" s="101"/>
      <c r="V62" s="101"/>
      <c r="W62" s="101"/>
      <c r="X62" s="101"/>
      <c r="Y62" s="101"/>
      <c r="Z62" s="101"/>
      <c r="AA62" s="102"/>
      <c r="AB62" s="103" t="str">
        <f>L_cham</f>
        <v/>
      </c>
      <c r="AC62" s="103" t="str">
        <f>L_Nop</f>
        <v/>
      </c>
      <c r="AD62" s="104"/>
      <c r="AE62" s="105"/>
      <c r="AF62" s="105"/>
      <c r="AG62" s="105"/>
      <c r="AH62" s="106"/>
      <c r="AI62" s="107" t="str">
        <f>IF(LEN(C62)&lt;14,"",RIGHT(C62,2))</f>
        <v/>
      </c>
      <c r="AJ62" s="108" t="e">
        <f t="shared" si="10"/>
        <v>#VALUE!</v>
      </c>
      <c r="AK62" s="109" t="str">
        <f>IF(AA62="","",$AA62-$Q62*2)</f>
        <v/>
      </c>
      <c r="AL62" s="109" t="str">
        <f>L_luu1</f>
        <v/>
      </c>
      <c r="AM62" s="110" t="str">
        <f>L_luu2</f>
        <v/>
      </c>
      <c r="AN62" s="111" t="str">
        <f>L_Luu3</f>
        <v/>
      </c>
      <c r="AO62" s="110"/>
      <c r="AP62" s="110"/>
      <c r="AQ62" s="112" t="str">
        <f>L_Loc</f>
        <v/>
      </c>
      <c r="AR62" s="113" t="str">
        <f>L_Loc</f>
        <v/>
      </c>
      <c r="AT62" s="114">
        <v>286</v>
      </c>
    </row>
    <row r="63" spans="1:46" s="114" customFormat="1" ht="17.25" x14ac:dyDescent="0.3">
      <c r="A63" s="91" t="str">
        <f>L_time</f>
        <v/>
      </c>
      <c r="B63" s="92" t="str">
        <f>L_TGca</f>
        <v/>
      </c>
      <c r="C63" s="134"/>
      <c r="D63" s="92" t="str">
        <f t="shared" si="8"/>
        <v/>
      </c>
      <c r="E63" s="94" t="str">
        <f>L_tt</f>
        <v/>
      </c>
      <c r="F63" s="156" t="str">
        <f>L_He</f>
        <v/>
      </c>
      <c r="G63" s="96" t="str">
        <f>L_MaHP</f>
        <v/>
      </c>
      <c r="H63" s="97" t="str">
        <f>L_Loc2</f>
        <v/>
      </c>
      <c r="I63" s="96" t="str">
        <f>L_Loc</f>
        <v/>
      </c>
      <c r="J63" s="96" t="str">
        <f>L_Loc</f>
        <v/>
      </c>
      <c r="K63" s="96" t="str">
        <f>L_Loc</f>
        <v/>
      </c>
      <c r="L63" s="98"/>
      <c r="M63" s="96" t="str">
        <f>_Ngay</f>
        <v/>
      </c>
      <c r="N63" s="99"/>
      <c r="O63" s="96" t="e">
        <f t="shared" si="11"/>
        <v>#VALUE!</v>
      </c>
      <c r="P63" s="96" t="e">
        <f>L_SV_P</f>
        <v>#VALUE!</v>
      </c>
      <c r="Q63" s="100" t="e">
        <f>L_SP</f>
        <v>#VALUE!</v>
      </c>
      <c r="R63" s="101"/>
      <c r="S63" s="101"/>
      <c r="T63" s="101"/>
      <c r="U63" s="101"/>
      <c r="V63" s="101"/>
      <c r="W63" s="101"/>
      <c r="X63" s="101"/>
      <c r="Y63" s="101"/>
      <c r="Z63" s="101"/>
      <c r="AA63" s="102"/>
      <c r="AB63" s="103" t="str">
        <f>L_cham</f>
        <v/>
      </c>
      <c r="AC63" s="103" t="str">
        <f>L_Nop</f>
        <v/>
      </c>
      <c r="AD63" s="104"/>
      <c r="AE63" s="105"/>
      <c r="AF63" s="105"/>
      <c r="AG63" s="105"/>
      <c r="AH63" s="106"/>
      <c r="AI63" s="107" t="str">
        <f>IF(LEN(C63)&lt;14,"",RIGHT(C63,2))</f>
        <v/>
      </c>
      <c r="AJ63" s="108" t="e">
        <f t="shared" si="10"/>
        <v>#VALUE!</v>
      </c>
      <c r="AK63" s="109" t="str">
        <f>IF(AA63="","",$AA63-$Q63*2)</f>
        <v/>
      </c>
      <c r="AL63" s="109" t="str">
        <f>L_luu1</f>
        <v/>
      </c>
      <c r="AM63" s="110" t="str">
        <f>L_luu2</f>
        <v/>
      </c>
      <c r="AN63" s="111" t="str">
        <f>L_Luu3</f>
        <v/>
      </c>
      <c r="AO63" s="110"/>
      <c r="AP63" s="110"/>
      <c r="AQ63" s="112" t="str">
        <f>L_Loc</f>
        <v/>
      </c>
      <c r="AR63" s="113" t="str">
        <f>L_Loc</f>
        <v/>
      </c>
      <c r="AT63" s="114">
        <v>286</v>
      </c>
    </row>
    <row r="64" spans="1:46" s="114" customFormat="1" ht="17.25" x14ac:dyDescent="0.3">
      <c r="A64" s="91" t="str">
        <f>L_time</f>
        <v/>
      </c>
      <c r="B64" s="92" t="str">
        <f>L_TGca</f>
        <v/>
      </c>
      <c r="C64" s="93"/>
      <c r="D64" s="92" t="str">
        <f t="shared" si="8"/>
        <v/>
      </c>
      <c r="E64" s="94" t="str">
        <f>L_tt</f>
        <v/>
      </c>
      <c r="F64" s="156" t="str">
        <f>L_He</f>
        <v/>
      </c>
      <c r="G64" s="96" t="str">
        <f>L_MaHP</f>
        <v/>
      </c>
      <c r="H64" s="97" t="str">
        <f>L_Loc2</f>
        <v/>
      </c>
      <c r="I64" s="96" t="str">
        <f>L_Loc</f>
        <v/>
      </c>
      <c r="J64" s="96" t="str">
        <f>L_Loc</f>
        <v/>
      </c>
      <c r="K64" s="96" t="str">
        <f>L_Loc</f>
        <v/>
      </c>
      <c r="L64" s="98"/>
      <c r="M64" s="96" t="str">
        <f>_Ngay</f>
        <v/>
      </c>
      <c r="N64" s="99"/>
      <c r="O64" s="96" t="e">
        <f t="shared" si="11"/>
        <v>#VALUE!</v>
      </c>
      <c r="P64" s="96" t="e">
        <f>L_SV_P</f>
        <v>#VALUE!</v>
      </c>
      <c r="Q64" s="100" t="e">
        <f>L_SP</f>
        <v>#VALUE!</v>
      </c>
      <c r="R64" s="101"/>
      <c r="S64" s="101"/>
      <c r="T64" s="101"/>
      <c r="U64" s="101"/>
      <c r="V64" s="101"/>
      <c r="W64" s="101"/>
      <c r="X64" s="101"/>
      <c r="Y64" s="101"/>
      <c r="Z64" s="101"/>
      <c r="AA64" s="102"/>
      <c r="AB64" s="103" t="str">
        <f>L_cham</f>
        <v/>
      </c>
      <c r="AC64" s="103" t="str">
        <f>L_Nop</f>
        <v/>
      </c>
      <c r="AD64" s="104"/>
      <c r="AE64" s="105"/>
      <c r="AF64" s="105"/>
      <c r="AG64" s="105"/>
      <c r="AH64" s="106"/>
      <c r="AI64" s="107" t="str">
        <f>IF(LEN(C64)&lt;14,"",RIGHT(C64,2))</f>
        <v/>
      </c>
      <c r="AJ64" s="108" t="e">
        <f t="shared" si="10"/>
        <v>#VALUE!</v>
      </c>
      <c r="AK64" s="109" t="str">
        <f>IF(AA64="","",$AA64-$Q64*2)</f>
        <v/>
      </c>
      <c r="AL64" s="109" t="str">
        <f>L_luu1</f>
        <v/>
      </c>
      <c r="AM64" s="110" t="str">
        <f>L_luu2</f>
        <v/>
      </c>
      <c r="AN64" s="111" t="str">
        <f>L_Luu3</f>
        <v/>
      </c>
      <c r="AO64" s="110"/>
      <c r="AP64" s="110"/>
      <c r="AQ64" s="112" t="str">
        <f>L_Loc</f>
        <v/>
      </c>
      <c r="AR64" s="113" t="str">
        <f>L_Loc</f>
        <v/>
      </c>
      <c r="AT64" s="114">
        <v>286</v>
      </c>
    </row>
    <row r="65" spans="1:46" s="114" customFormat="1" ht="30" customHeight="1" x14ac:dyDescent="0.3">
      <c r="A65" s="91" t="str">
        <f>L_time</f>
        <v/>
      </c>
      <c r="B65" s="92" t="str">
        <f>L_TGca</f>
        <v/>
      </c>
      <c r="C65" s="93"/>
      <c r="D65" s="92" t="str">
        <f t="shared" si="8"/>
        <v/>
      </c>
      <c r="E65" s="94" t="str">
        <f>L_tt</f>
        <v/>
      </c>
      <c r="F65" s="156" t="str">
        <f>L_He</f>
        <v/>
      </c>
      <c r="G65" s="96" t="str">
        <f>L_MaHP</f>
        <v/>
      </c>
      <c r="H65" s="97" t="str">
        <f>L_Loc2</f>
        <v/>
      </c>
      <c r="I65" s="96" t="str">
        <f>L_Loc</f>
        <v/>
      </c>
      <c r="J65" s="96" t="str">
        <f>L_Loc</f>
        <v/>
      </c>
      <c r="K65" s="96" t="str">
        <f>L_Loc</f>
        <v/>
      </c>
      <c r="L65" s="98"/>
      <c r="M65" s="96" t="str">
        <f>_Ngay</f>
        <v/>
      </c>
      <c r="N65" s="99"/>
      <c r="O65" s="96" t="e">
        <f t="shared" si="11"/>
        <v>#VALUE!</v>
      </c>
      <c r="P65" s="96" t="e">
        <f>L_SV_P</f>
        <v>#VALUE!</v>
      </c>
      <c r="Q65" s="100" t="e">
        <f>L_SP</f>
        <v>#VALUE!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2"/>
      <c r="AB65" s="103" t="str">
        <f>L_cham</f>
        <v/>
      </c>
      <c r="AC65" s="103" t="str">
        <f>L_Nop</f>
        <v/>
      </c>
      <c r="AD65" s="104"/>
      <c r="AE65" s="105"/>
      <c r="AF65" s="105"/>
      <c r="AG65" s="105"/>
      <c r="AH65" s="106"/>
      <c r="AI65" s="107" t="str">
        <f>IF(LEN(C65)&lt;14,"",RIGHT(C65,2))</f>
        <v/>
      </c>
      <c r="AJ65" s="108" t="e">
        <f t="shared" si="10"/>
        <v>#VALUE!</v>
      </c>
      <c r="AK65" s="109" t="str">
        <f>IF(AA65="","",$AA65-$Q65*2)</f>
        <v/>
      </c>
      <c r="AL65" s="109" t="str">
        <f>L_luu1</f>
        <v/>
      </c>
      <c r="AM65" s="110" t="str">
        <f>L_luu2</f>
        <v/>
      </c>
      <c r="AN65" s="111" t="str">
        <f>L_Luu3</f>
        <v/>
      </c>
      <c r="AO65" s="110"/>
      <c r="AP65" s="110"/>
      <c r="AQ65" s="112" t="str">
        <f>L_Loc</f>
        <v/>
      </c>
      <c r="AR65" s="113" t="str">
        <f>L_Loc</f>
        <v/>
      </c>
      <c r="AT65" s="114">
        <v>286</v>
      </c>
    </row>
    <row r="66" spans="1:46" s="114" customFormat="1" ht="30" customHeight="1" x14ac:dyDescent="0.3">
      <c r="A66" s="91" t="str">
        <f>L_time</f>
        <v/>
      </c>
      <c r="B66" s="92" t="str">
        <f>L_TGca</f>
        <v/>
      </c>
      <c r="C66" s="158"/>
      <c r="D66" s="92" t="str">
        <f t="shared" si="8"/>
        <v/>
      </c>
      <c r="E66" s="94" t="str">
        <f>L_tt</f>
        <v/>
      </c>
      <c r="F66" s="156" t="str">
        <f>L_He</f>
        <v/>
      </c>
      <c r="G66" s="96" t="str">
        <f>L_MaHP</f>
        <v/>
      </c>
      <c r="H66" s="97" t="str">
        <f>L_Loc2</f>
        <v/>
      </c>
      <c r="I66" s="96" t="str">
        <f>L_Loc</f>
        <v/>
      </c>
      <c r="J66" s="96" t="str">
        <f>L_Loc</f>
        <v/>
      </c>
      <c r="K66" s="96" t="str">
        <f>L_Loc</f>
        <v/>
      </c>
      <c r="L66" s="98"/>
      <c r="M66" s="96" t="str">
        <f>_Ngay</f>
        <v/>
      </c>
      <c r="N66" s="99"/>
      <c r="O66" s="96" t="e">
        <f t="shared" si="11"/>
        <v>#VALUE!</v>
      </c>
      <c r="P66" s="96" t="e">
        <f>L_SV_P</f>
        <v>#VALUE!</v>
      </c>
      <c r="Q66" s="100" t="e">
        <f>L_SP</f>
        <v>#VALUE!</v>
      </c>
      <c r="R66" s="101"/>
      <c r="S66" s="101"/>
      <c r="T66" s="101"/>
      <c r="U66" s="101"/>
      <c r="V66" s="101"/>
      <c r="W66" s="101"/>
      <c r="X66" s="101"/>
      <c r="Y66" s="101"/>
      <c r="Z66" s="101"/>
      <c r="AA66" s="102"/>
      <c r="AB66" s="103" t="str">
        <f>L_cham</f>
        <v/>
      </c>
      <c r="AC66" s="103" t="str">
        <f>L_Nop</f>
        <v/>
      </c>
      <c r="AD66" s="104"/>
      <c r="AE66" s="105"/>
      <c r="AF66" s="105"/>
      <c r="AG66" s="105"/>
      <c r="AH66" s="106"/>
      <c r="AI66" s="107" t="str">
        <f>IF(LEN(C66)&lt;14,"",RIGHT(C66,2))</f>
        <v/>
      </c>
      <c r="AJ66" s="108" t="e">
        <f t="shared" si="10"/>
        <v>#VALUE!</v>
      </c>
      <c r="AK66" s="109" t="str">
        <f>IF(AA66="","",$AA66-$Q66*2)</f>
        <v/>
      </c>
      <c r="AL66" s="109" t="str">
        <f>L_luu1</f>
        <v/>
      </c>
      <c r="AM66" s="110" t="str">
        <f>L_luu2</f>
        <v/>
      </c>
      <c r="AN66" s="111" t="str">
        <f>L_Luu3</f>
        <v/>
      </c>
      <c r="AO66" s="110"/>
      <c r="AP66" s="110"/>
      <c r="AQ66" s="112" t="str">
        <f>L_Loc</f>
        <v/>
      </c>
      <c r="AR66" s="113" t="str">
        <f>L_Loc</f>
        <v/>
      </c>
      <c r="AT66" s="114">
        <v>286</v>
      </c>
    </row>
    <row r="67" spans="1:46" s="114" customFormat="1" ht="30" customHeight="1" x14ac:dyDescent="0.3">
      <c r="A67" s="91" t="str">
        <f>L_time</f>
        <v/>
      </c>
      <c r="B67" s="92" t="str">
        <f>L_TGca</f>
        <v/>
      </c>
      <c r="C67" s="93"/>
      <c r="D67" s="92" t="str">
        <f t="shared" si="8"/>
        <v/>
      </c>
      <c r="E67" s="94" t="str">
        <f>L_tt</f>
        <v/>
      </c>
      <c r="F67" s="156" t="str">
        <f>L_He</f>
        <v/>
      </c>
      <c r="G67" s="96" t="str">
        <f>L_MaHP</f>
        <v/>
      </c>
      <c r="H67" s="97" t="str">
        <f>L_Loc2</f>
        <v/>
      </c>
      <c r="I67" s="96" t="str">
        <f>L_Loc</f>
        <v/>
      </c>
      <c r="J67" s="96" t="str">
        <f>L_Loc</f>
        <v/>
      </c>
      <c r="K67" s="96" t="str">
        <f>L_Loc</f>
        <v/>
      </c>
      <c r="L67" s="98"/>
      <c r="M67" s="96" t="str">
        <f>_Ngay</f>
        <v/>
      </c>
      <c r="N67" s="99"/>
      <c r="O67" s="96" t="e">
        <f t="shared" si="11"/>
        <v>#VALUE!</v>
      </c>
      <c r="P67" s="96" t="e">
        <f>L_SV_P</f>
        <v>#VALUE!</v>
      </c>
      <c r="Q67" s="100" t="e">
        <f>L_SP</f>
        <v>#VALUE!</v>
      </c>
      <c r="R67" s="101"/>
      <c r="S67" s="101"/>
      <c r="T67" s="101"/>
      <c r="U67" s="101"/>
      <c r="V67" s="101"/>
      <c r="W67" s="101"/>
      <c r="X67" s="101"/>
      <c r="Y67" s="101"/>
      <c r="Z67" s="101"/>
      <c r="AA67" s="102"/>
      <c r="AB67" s="103" t="str">
        <f>L_cham</f>
        <v/>
      </c>
      <c r="AC67" s="103" t="str">
        <f>L_Nop</f>
        <v/>
      </c>
      <c r="AD67" s="104"/>
      <c r="AE67" s="105"/>
      <c r="AF67" s="105"/>
      <c r="AG67" s="105"/>
      <c r="AH67" s="106"/>
      <c r="AI67" s="107" t="str">
        <f>IF(LEN(C67)&lt;14,"",RIGHT(C67,2))</f>
        <v/>
      </c>
      <c r="AJ67" s="108" t="e">
        <f t="shared" si="10"/>
        <v>#VALUE!</v>
      </c>
      <c r="AK67" s="109" t="str">
        <f>IF(AA67="","",$AA67-$Q67*2)</f>
        <v/>
      </c>
      <c r="AL67" s="109" t="str">
        <f>L_luu1</f>
        <v/>
      </c>
      <c r="AM67" s="110" t="str">
        <f>L_luu2</f>
        <v/>
      </c>
      <c r="AN67" s="111" t="str">
        <f>L_Luu3</f>
        <v/>
      </c>
      <c r="AO67" s="110"/>
      <c r="AP67" s="110"/>
      <c r="AQ67" s="112" t="str">
        <f>L_Loc</f>
        <v/>
      </c>
      <c r="AR67" s="113" t="str">
        <f>L_Loc</f>
        <v/>
      </c>
      <c r="AT67" s="114">
        <v>286</v>
      </c>
    </row>
    <row r="68" spans="1:46" s="114" customFormat="1" ht="30" customHeight="1" x14ac:dyDescent="0.3">
      <c r="A68" s="91" t="str">
        <f>L_time</f>
        <v/>
      </c>
      <c r="B68" s="92" t="str">
        <f>L_TGca</f>
        <v/>
      </c>
      <c r="C68" s="116"/>
      <c r="D68" s="92" t="str">
        <f t="shared" si="8"/>
        <v/>
      </c>
      <c r="E68" s="94" t="str">
        <f>L_tt</f>
        <v/>
      </c>
      <c r="F68" s="156" t="str">
        <f>L_He</f>
        <v/>
      </c>
      <c r="G68" s="96" t="str">
        <f>L_MaHP</f>
        <v/>
      </c>
      <c r="H68" s="97" t="str">
        <f>L_Loc2</f>
        <v/>
      </c>
      <c r="I68" s="96" t="str">
        <f>L_Loc</f>
        <v/>
      </c>
      <c r="J68" s="96" t="str">
        <f>L_Loc</f>
        <v/>
      </c>
      <c r="K68" s="96" t="str">
        <f>L_Loc</f>
        <v/>
      </c>
      <c r="L68" s="98"/>
      <c r="M68" s="96" t="str">
        <f>_Ngay</f>
        <v/>
      </c>
      <c r="N68" s="99"/>
      <c r="O68" s="96" t="e">
        <f t="shared" si="11"/>
        <v>#VALUE!</v>
      </c>
      <c r="P68" s="96" t="e">
        <f>L_SV_P</f>
        <v>#VALUE!</v>
      </c>
      <c r="Q68" s="100" t="e">
        <f>L_SP</f>
        <v>#VALUE!</v>
      </c>
      <c r="R68" s="101"/>
      <c r="S68" s="101"/>
      <c r="T68" s="101"/>
      <c r="U68" s="101"/>
      <c r="V68" s="101"/>
      <c r="W68" s="101"/>
      <c r="X68" s="101"/>
      <c r="Y68" s="101"/>
      <c r="Z68" s="101"/>
      <c r="AA68" s="102"/>
      <c r="AB68" s="103" t="str">
        <f>L_cham</f>
        <v/>
      </c>
      <c r="AC68" s="103" t="str">
        <f>L_Nop</f>
        <v/>
      </c>
      <c r="AD68" s="104"/>
      <c r="AE68" s="105"/>
      <c r="AF68" s="105"/>
      <c r="AG68" s="105"/>
      <c r="AH68" s="106"/>
      <c r="AI68" s="107" t="str">
        <f>IF(LEN(C68)&lt;14,"",RIGHT(C68,2))</f>
        <v/>
      </c>
      <c r="AJ68" s="108" t="e">
        <f t="shared" si="10"/>
        <v>#VALUE!</v>
      </c>
      <c r="AK68" s="109" t="str">
        <f>IF(AA68="","",$AA68-$Q68*2)</f>
        <v/>
      </c>
      <c r="AL68" s="109" t="str">
        <f>L_luu1</f>
        <v/>
      </c>
      <c r="AM68" s="110" t="str">
        <f>L_luu2</f>
        <v/>
      </c>
      <c r="AN68" s="111" t="str">
        <f>L_Luu3</f>
        <v/>
      </c>
      <c r="AO68" s="110"/>
      <c r="AP68" s="110"/>
      <c r="AQ68" s="112" t="str">
        <f>L_Loc</f>
        <v/>
      </c>
      <c r="AR68" s="113" t="str">
        <f>L_Loc</f>
        <v/>
      </c>
      <c r="AT68" s="114">
        <v>286</v>
      </c>
    </row>
    <row r="69" spans="1:46" s="114" customFormat="1" ht="30" customHeight="1" x14ac:dyDescent="0.3">
      <c r="A69" s="91" t="str">
        <f>L_time</f>
        <v/>
      </c>
      <c r="B69" s="92" t="str">
        <f>L_TGca</f>
        <v/>
      </c>
      <c r="C69" s="93"/>
      <c r="D69" s="92" t="str">
        <f t="shared" si="8"/>
        <v/>
      </c>
      <c r="E69" s="94" t="str">
        <f>L_tt</f>
        <v/>
      </c>
      <c r="F69" s="156" t="str">
        <f>L_He</f>
        <v/>
      </c>
      <c r="G69" s="96" t="str">
        <f>L_MaHP</f>
        <v/>
      </c>
      <c r="H69" s="97" t="str">
        <f>L_Loc2</f>
        <v/>
      </c>
      <c r="I69" s="96" t="str">
        <f>L_Loc</f>
        <v/>
      </c>
      <c r="J69" s="96" t="str">
        <f>L_Loc</f>
        <v/>
      </c>
      <c r="K69" s="96" t="str">
        <f>L_Loc</f>
        <v/>
      </c>
      <c r="L69" s="98"/>
      <c r="M69" s="96" t="str">
        <f>_Ngay</f>
        <v/>
      </c>
      <c r="N69" s="99"/>
      <c r="O69" s="96" t="e">
        <f t="shared" si="11"/>
        <v>#VALUE!</v>
      </c>
      <c r="P69" s="96" t="e">
        <f>L_SV_P</f>
        <v>#VALUE!</v>
      </c>
      <c r="Q69" s="100" t="e">
        <f>L_SP</f>
        <v>#VALUE!</v>
      </c>
      <c r="R69" s="101"/>
      <c r="S69" s="101"/>
      <c r="T69" s="101"/>
      <c r="U69" s="101"/>
      <c r="V69" s="101"/>
      <c r="W69" s="101"/>
      <c r="X69" s="101"/>
      <c r="Y69" s="101"/>
      <c r="Z69" s="101"/>
      <c r="AA69" s="102"/>
      <c r="AB69" s="103" t="str">
        <f>L_cham</f>
        <v/>
      </c>
      <c r="AC69" s="103" t="str">
        <f>L_Nop</f>
        <v/>
      </c>
      <c r="AD69" s="104"/>
      <c r="AE69" s="105"/>
      <c r="AF69" s="105"/>
      <c r="AG69" s="105"/>
      <c r="AH69" s="106"/>
      <c r="AI69" s="107" t="str">
        <f>IF(LEN(C69)&lt;14,"",RIGHT(C69,2))</f>
        <v/>
      </c>
      <c r="AJ69" s="108" t="e">
        <f t="shared" si="10"/>
        <v>#VALUE!</v>
      </c>
      <c r="AK69" s="109" t="str">
        <f>IF(AA69="","",$AA69-$Q69*2)</f>
        <v/>
      </c>
      <c r="AL69" s="109" t="str">
        <f>L_luu1</f>
        <v/>
      </c>
      <c r="AM69" s="110" t="str">
        <f>L_luu2</f>
        <v/>
      </c>
      <c r="AN69" s="111" t="str">
        <f>L_Luu3</f>
        <v/>
      </c>
      <c r="AO69" s="110"/>
      <c r="AP69" s="110"/>
      <c r="AQ69" s="112" t="str">
        <f>L_Loc</f>
        <v/>
      </c>
      <c r="AR69" s="113" t="str">
        <f>L_Loc</f>
        <v/>
      </c>
      <c r="AT69" s="114">
        <v>286</v>
      </c>
    </row>
    <row r="70" spans="1:46" s="114" customFormat="1" ht="30" customHeight="1" x14ac:dyDescent="0.3">
      <c r="A70" s="91" t="str">
        <f>L_time</f>
        <v/>
      </c>
      <c r="B70" s="92" t="str">
        <f>L_TGca</f>
        <v/>
      </c>
      <c r="C70" s="116"/>
      <c r="D70" s="92" t="str">
        <f t="shared" si="8"/>
        <v/>
      </c>
      <c r="E70" s="94" t="str">
        <f>L_tt</f>
        <v/>
      </c>
      <c r="F70" s="156" t="str">
        <f>L_He</f>
        <v/>
      </c>
      <c r="G70" s="96" t="str">
        <f>L_MaHP</f>
        <v/>
      </c>
      <c r="H70" s="97" t="str">
        <f>L_Loc2</f>
        <v/>
      </c>
      <c r="I70" s="96" t="str">
        <f>L_Loc</f>
        <v/>
      </c>
      <c r="J70" s="96" t="str">
        <f>L_Loc</f>
        <v/>
      </c>
      <c r="K70" s="96" t="str">
        <f>L_Loc</f>
        <v/>
      </c>
      <c r="L70" s="98"/>
      <c r="M70" s="96" t="str">
        <f>_Ngay</f>
        <v/>
      </c>
      <c r="N70" s="99"/>
      <c r="O70" s="96" t="e">
        <f t="shared" si="11"/>
        <v>#VALUE!</v>
      </c>
      <c r="P70" s="96" t="e">
        <f>L_SV_P</f>
        <v>#VALUE!</v>
      </c>
      <c r="Q70" s="100" t="e">
        <f>L_SP</f>
        <v>#VALUE!</v>
      </c>
      <c r="R70" s="101"/>
      <c r="S70" s="101"/>
      <c r="T70" s="101"/>
      <c r="U70" s="101"/>
      <c r="V70" s="101"/>
      <c r="W70" s="101"/>
      <c r="X70" s="101"/>
      <c r="Y70" s="101"/>
      <c r="Z70" s="101"/>
      <c r="AA70" s="102"/>
      <c r="AB70" s="103" t="str">
        <f>L_cham</f>
        <v/>
      </c>
      <c r="AC70" s="103" t="str">
        <f>L_Nop</f>
        <v/>
      </c>
      <c r="AD70" s="104"/>
      <c r="AE70" s="105"/>
      <c r="AF70" s="105"/>
      <c r="AG70" s="105"/>
      <c r="AH70" s="106"/>
      <c r="AI70" s="107" t="str">
        <f>IF(LEN(C70)&lt;14,"",RIGHT(C70,2))</f>
        <v/>
      </c>
      <c r="AJ70" s="108" t="e">
        <f t="shared" si="10"/>
        <v>#VALUE!</v>
      </c>
      <c r="AK70" s="109" t="str">
        <f>IF(AA70="","",$AA70-$Q70*2)</f>
        <v/>
      </c>
      <c r="AL70" s="109" t="str">
        <f>L_luu1</f>
        <v/>
      </c>
      <c r="AM70" s="110" t="str">
        <f>L_luu2</f>
        <v/>
      </c>
      <c r="AN70" s="111" t="str">
        <f>L_Luu3</f>
        <v/>
      </c>
      <c r="AO70" s="110"/>
      <c r="AP70" s="110"/>
      <c r="AQ70" s="112" t="str">
        <f>L_Loc</f>
        <v/>
      </c>
      <c r="AR70" s="113" t="str">
        <f>L_Loc</f>
        <v/>
      </c>
      <c r="AT70" s="114">
        <v>286</v>
      </c>
    </row>
    <row r="71" spans="1:46" s="114" customFormat="1" ht="17.25" x14ac:dyDescent="0.3">
      <c r="A71" s="91" t="str">
        <f>L_time</f>
        <v/>
      </c>
      <c r="B71" s="92" t="str">
        <f>L_TGca</f>
        <v/>
      </c>
      <c r="C71" s="93"/>
      <c r="D71" s="92" t="str">
        <f t="shared" si="8"/>
        <v/>
      </c>
      <c r="E71" s="94" t="str">
        <f>L_tt</f>
        <v/>
      </c>
      <c r="F71" s="156" t="str">
        <f>L_He</f>
        <v/>
      </c>
      <c r="G71" s="96" t="str">
        <f>L_MaHP</f>
        <v/>
      </c>
      <c r="H71" s="97" t="str">
        <f>L_Loc2</f>
        <v/>
      </c>
      <c r="I71" s="96" t="str">
        <f>L_Loc</f>
        <v/>
      </c>
      <c r="J71" s="96" t="str">
        <f>L_Loc</f>
        <v/>
      </c>
      <c r="K71" s="96" t="str">
        <f>L_Loc</f>
        <v/>
      </c>
      <c r="L71" s="98"/>
      <c r="M71" s="96" t="str">
        <f>_Ngay</f>
        <v/>
      </c>
      <c r="N71" s="99"/>
      <c r="O71" s="96" t="e">
        <f t="shared" si="11"/>
        <v>#VALUE!</v>
      </c>
      <c r="P71" s="96" t="e">
        <f>L_SV_P</f>
        <v>#VALUE!</v>
      </c>
      <c r="Q71" s="100" t="e">
        <f>L_SP</f>
        <v>#VALUE!</v>
      </c>
      <c r="R71" s="101"/>
      <c r="S71" s="101"/>
      <c r="T71" s="101"/>
      <c r="U71" s="101"/>
      <c r="V71" s="101"/>
      <c r="W71" s="101"/>
      <c r="X71" s="101"/>
      <c r="Y71" s="101"/>
      <c r="Z71" s="101"/>
      <c r="AA71" s="102"/>
      <c r="AB71" s="103" t="str">
        <f>L_cham</f>
        <v/>
      </c>
      <c r="AC71" s="103" t="str">
        <f>L_Nop</f>
        <v/>
      </c>
      <c r="AD71" s="104"/>
      <c r="AE71" s="105"/>
      <c r="AF71" s="105"/>
      <c r="AG71" s="105"/>
      <c r="AH71" s="106"/>
      <c r="AI71" s="107" t="str">
        <f>IF(LEN(C71)&lt;14,"",RIGHT(C71,2))</f>
        <v/>
      </c>
      <c r="AJ71" s="108" t="e">
        <f t="shared" si="10"/>
        <v>#VALUE!</v>
      </c>
      <c r="AK71" s="109" t="str">
        <f>IF(AA71="","",$AA71-$Q71*2)</f>
        <v/>
      </c>
      <c r="AL71" s="109" t="str">
        <f>L_luu1</f>
        <v/>
      </c>
      <c r="AM71" s="110" t="str">
        <f>L_luu2</f>
        <v/>
      </c>
      <c r="AN71" s="111" t="str">
        <f>L_Luu3</f>
        <v/>
      </c>
      <c r="AO71" s="110"/>
      <c r="AP71" s="110"/>
      <c r="AQ71" s="112" t="str">
        <f>L_Loc</f>
        <v/>
      </c>
      <c r="AR71" s="113" t="str">
        <f>L_Loc</f>
        <v/>
      </c>
      <c r="AT71" s="114">
        <v>286</v>
      </c>
    </row>
    <row r="72" spans="1:46" s="114" customFormat="1" ht="17.25" x14ac:dyDescent="0.3">
      <c r="A72" s="91" t="str">
        <f>L_time</f>
        <v/>
      </c>
      <c r="B72" s="92" t="str">
        <f>L_TGca</f>
        <v/>
      </c>
      <c r="C72" s="93"/>
      <c r="D72" s="92" t="str">
        <f t="shared" si="8"/>
        <v/>
      </c>
      <c r="E72" s="94" t="str">
        <f>L_tt</f>
        <v/>
      </c>
      <c r="F72" s="156" t="str">
        <f>L_He</f>
        <v/>
      </c>
      <c r="G72" s="96" t="str">
        <f>L_MaHP</f>
        <v/>
      </c>
      <c r="H72" s="97" t="str">
        <f>L_Loc2</f>
        <v/>
      </c>
      <c r="I72" s="96" t="str">
        <f>L_Loc</f>
        <v/>
      </c>
      <c r="J72" s="96" t="str">
        <f>L_Loc</f>
        <v/>
      </c>
      <c r="K72" s="96" t="str">
        <f>L_Loc</f>
        <v/>
      </c>
      <c r="L72" s="98"/>
      <c r="M72" s="96" t="str">
        <f>_Ngay</f>
        <v/>
      </c>
      <c r="N72" s="99"/>
      <c r="O72" s="96" t="e">
        <f t="shared" si="11"/>
        <v>#VALUE!</v>
      </c>
      <c r="P72" s="96" t="e">
        <f>L_SV_P</f>
        <v>#VALUE!</v>
      </c>
      <c r="Q72" s="100" t="e">
        <f>L_SP</f>
        <v>#VALUE!</v>
      </c>
      <c r="R72" s="101"/>
      <c r="S72" s="101"/>
      <c r="T72" s="101"/>
      <c r="U72" s="101"/>
      <c r="V72" s="101"/>
      <c r="W72" s="101"/>
      <c r="X72" s="101"/>
      <c r="Y72" s="101"/>
      <c r="Z72" s="101"/>
      <c r="AA72" s="102"/>
      <c r="AB72" s="103" t="str">
        <f>L_cham</f>
        <v/>
      </c>
      <c r="AC72" s="103" t="str">
        <f>L_Nop</f>
        <v/>
      </c>
      <c r="AD72" s="104"/>
      <c r="AE72" s="105"/>
      <c r="AF72" s="105"/>
      <c r="AG72" s="105"/>
      <c r="AH72" s="106"/>
      <c r="AI72" s="107" t="str">
        <f>IF(LEN(C72)&lt;14,"",RIGHT(C72,2))</f>
        <v/>
      </c>
      <c r="AJ72" s="108" t="e">
        <f t="shared" si="10"/>
        <v>#VALUE!</v>
      </c>
      <c r="AK72" s="109" t="str">
        <f>IF(AA72="","",$AA72-$Q72*2)</f>
        <v/>
      </c>
      <c r="AL72" s="109" t="str">
        <f>L_luu1</f>
        <v/>
      </c>
      <c r="AM72" s="110" t="str">
        <f>L_luu2</f>
        <v/>
      </c>
      <c r="AN72" s="111" t="str">
        <f>L_Luu3</f>
        <v/>
      </c>
      <c r="AO72" s="110"/>
      <c r="AP72" s="110"/>
      <c r="AQ72" s="112" t="str">
        <f>L_Loc</f>
        <v/>
      </c>
      <c r="AR72" s="113" t="str">
        <f>L_Loc</f>
        <v/>
      </c>
      <c r="AT72" s="114">
        <v>286</v>
      </c>
    </row>
    <row r="73" spans="1:46" s="114" customFormat="1" ht="17.25" x14ac:dyDescent="0.3">
      <c r="A73" s="91" t="str">
        <f>L_time</f>
        <v/>
      </c>
      <c r="B73" s="92" t="str">
        <f>L_TGca</f>
        <v/>
      </c>
      <c r="C73" s="116"/>
      <c r="D73" s="92" t="str">
        <f t="shared" si="8"/>
        <v/>
      </c>
      <c r="E73" s="94" t="str">
        <f>L_tt</f>
        <v/>
      </c>
      <c r="F73" s="156" t="str">
        <f>L_He</f>
        <v/>
      </c>
      <c r="G73" s="96" t="str">
        <f>L_MaHP</f>
        <v/>
      </c>
      <c r="H73" s="97" t="str">
        <f>L_Loc2</f>
        <v/>
      </c>
      <c r="I73" s="96" t="str">
        <f>L_Loc</f>
        <v/>
      </c>
      <c r="J73" s="96" t="str">
        <f>L_Loc</f>
        <v/>
      </c>
      <c r="K73" s="96" t="str">
        <f>L_Loc</f>
        <v/>
      </c>
      <c r="L73" s="98"/>
      <c r="M73" s="96" t="str">
        <f>_Ngay</f>
        <v/>
      </c>
      <c r="N73" s="99"/>
      <c r="O73" s="96" t="e">
        <f t="shared" si="11"/>
        <v>#VALUE!</v>
      </c>
      <c r="P73" s="96" t="e">
        <f>L_SV_P</f>
        <v>#VALUE!</v>
      </c>
      <c r="Q73" s="100" t="e">
        <f>L_SP</f>
        <v>#VALUE!</v>
      </c>
      <c r="R73" s="101"/>
      <c r="S73" s="101"/>
      <c r="T73" s="101"/>
      <c r="U73" s="101"/>
      <c r="V73" s="101"/>
      <c r="W73" s="101"/>
      <c r="X73" s="101"/>
      <c r="Y73" s="101"/>
      <c r="Z73" s="101"/>
      <c r="AA73" s="102"/>
      <c r="AB73" s="103" t="str">
        <f>L_cham</f>
        <v/>
      </c>
      <c r="AC73" s="103" t="str">
        <f>L_Nop</f>
        <v/>
      </c>
      <c r="AD73" s="104"/>
      <c r="AE73" s="105"/>
      <c r="AF73" s="105"/>
      <c r="AG73" s="105"/>
      <c r="AH73" s="106"/>
      <c r="AI73" s="107" t="str">
        <f>IF(LEN(C73)&lt;14,"",RIGHT(C73,2))</f>
        <v/>
      </c>
      <c r="AJ73" s="108" t="e">
        <f t="shared" si="10"/>
        <v>#VALUE!</v>
      </c>
      <c r="AK73" s="109" t="str">
        <f>IF(AA73="","",$AA73-$Q73*2)</f>
        <v/>
      </c>
      <c r="AL73" s="109" t="str">
        <f>L_luu1</f>
        <v/>
      </c>
      <c r="AM73" s="110" t="str">
        <f>L_luu2</f>
        <v/>
      </c>
      <c r="AN73" s="111" t="str">
        <f>L_Luu3</f>
        <v/>
      </c>
      <c r="AO73" s="110"/>
      <c r="AP73" s="110"/>
      <c r="AQ73" s="112" t="str">
        <f>L_Loc</f>
        <v/>
      </c>
      <c r="AR73" s="113" t="str">
        <f>L_Loc</f>
        <v/>
      </c>
      <c r="AT73" s="114">
        <v>286</v>
      </c>
    </row>
    <row r="74" spans="1:46" s="114" customFormat="1" ht="17.25" x14ac:dyDescent="0.3">
      <c r="A74" s="91" t="str">
        <f>L_time</f>
        <v/>
      </c>
      <c r="B74" s="92" t="str">
        <f>L_TGca</f>
        <v/>
      </c>
      <c r="C74" s="93"/>
      <c r="D74" s="92" t="str">
        <f t="shared" si="8"/>
        <v/>
      </c>
      <c r="E74" s="94" t="str">
        <f>L_tt</f>
        <v/>
      </c>
      <c r="F74" s="156" t="str">
        <f>L_He</f>
        <v/>
      </c>
      <c r="G74" s="96" t="str">
        <f>L_MaHP</f>
        <v/>
      </c>
      <c r="H74" s="97" t="str">
        <f>L_Loc2</f>
        <v/>
      </c>
      <c r="I74" s="96" t="str">
        <f>L_Loc</f>
        <v/>
      </c>
      <c r="J74" s="96" t="str">
        <f>L_Loc</f>
        <v/>
      </c>
      <c r="K74" s="96" t="str">
        <f>L_Loc</f>
        <v/>
      </c>
      <c r="L74" s="98"/>
      <c r="M74" s="96" t="str">
        <f>_Ngay</f>
        <v/>
      </c>
      <c r="N74" s="99"/>
      <c r="O74" s="96" t="e">
        <f t="shared" si="11"/>
        <v>#VALUE!</v>
      </c>
      <c r="P74" s="96" t="e">
        <f>L_SV_P</f>
        <v>#VALUE!</v>
      </c>
      <c r="Q74" s="100" t="e">
        <f>L_SP</f>
        <v>#VALUE!</v>
      </c>
      <c r="R74" s="101"/>
      <c r="S74" s="101"/>
      <c r="T74" s="101"/>
      <c r="U74" s="101"/>
      <c r="V74" s="101"/>
      <c r="W74" s="101"/>
      <c r="X74" s="101"/>
      <c r="Y74" s="101"/>
      <c r="Z74" s="101"/>
      <c r="AA74" s="102"/>
      <c r="AB74" s="103" t="str">
        <f>L_cham</f>
        <v/>
      </c>
      <c r="AC74" s="103" t="str">
        <f>L_Nop</f>
        <v/>
      </c>
      <c r="AD74" s="104"/>
      <c r="AE74" s="105"/>
      <c r="AF74" s="105"/>
      <c r="AG74" s="105"/>
      <c r="AH74" s="106"/>
      <c r="AI74" s="107" t="str">
        <f>IF(LEN(C74)&lt;14,"",RIGHT(C74,2))</f>
        <v/>
      </c>
      <c r="AJ74" s="108" t="e">
        <f t="shared" si="10"/>
        <v>#VALUE!</v>
      </c>
      <c r="AK74" s="109" t="str">
        <f>IF(AA74="","",$AA74-$Q74*2)</f>
        <v/>
      </c>
      <c r="AL74" s="109" t="str">
        <f>L_luu1</f>
        <v/>
      </c>
      <c r="AM74" s="110" t="str">
        <f>L_luu2</f>
        <v/>
      </c>
      <c r="AN74" s="111" t="str">
        <f>L_Luu3</f>
        <v/>
      </c>
      <c r="AO74" s="110"/>
      <c r="AP74" s="110"/>
      <c r="AQ74" s="112" t="str">
        <f>L_Loc</f>
        <v/>
      </c>
      <c r="AR74" s="113" t="str">
        <f>L_Loc</f>
        <v/>
      </c>
      <c r="AT74" s="114">
        <v>286</v>
      </c>
    </row>
    <row r="75" spans="1:46" s="114" customFormat="1" ht="17.25" x14ac:dyDescent="0.3">
      <c r="A75" s="91" t="str">
        <f>L_time</f>
        <v/>
      </c>
      <c r="B75" s="92" t="str">
        <f>L_TGca</f>
        <v/>
      </c>
      <c r="C75" s="116"/>
      <c r="D75" s="92" t="str">
        <f t="shared" si="8"/>
        <v/>
      </c>
      <c r="E75" s="94" t="str">
        <f>L_tt</f>
        <v/>
      </c>
      <c r="F75" s="156" t="str">
        <f>L_He</f>
        <v/>
      </c>
      <c r="G75" s="96" t="str">
        <f>L_MaHP</f>
        <v/>
      </c>
      <c r="H75" s="97" t="str">
        <f>L_Loc2</f>
        <v/>
      </c>
      <c r="I75" s="96" t="str">
        <f>L_Loc</f>
        <v/>
      </c>
      <c r="J75" s="96" t="str">
        <f>L_Loc</f>
        <v/>
      </c>
      <c r="K75" s="96" t="str">
        <f>L_Loc</f>
        <v/>
      </c>
      <c r="L75" s="98"/>
      <c r="M75" s="96" t="str">
        <f>_Ngay</f>
        <v/>
      </c>
      <c r="N75" s="99"/>
      <c r="O75" s="96" t="e">
        <f t="shared" si="11"/>
        <v>#VALUE!</v>
      </c>
      <c r="P75" s="96" t="e">
        <f>L_SV_P</f>
        <v>#VALUE!</v>
      </c>
      <c r="Q75" s="100" t="e">
        <f>L_SP</f>
        <v>#VALUE!</v>
      </c>
      <c r="R75" s="101"/>
      <c r="S75" s="101"/>
      <c r="T75" s="101"/>
      <c r="U75" s="101"/>
      <c r="V75" s="101"/>
      <c r="W75" s="101"/>
      <c r="X75" s="101"/>
      <c r="Y75" s="101"/>
      <c r="Z75" s="101"/>
      <c r="AA75" s="102"/>
      <c r="AB75" s="103" t="str">
        <f>L_cham</f>
        <v/>
      </c>
      <c r="AC75" s="103" t="str">
        <f>L_Nop</f>
        <v/>
      </c>
      <c r="AD75" s="104"/>
      <c r="AE75" s="105"/>
      <c r="AF75" s="105"/>
      <c r="AG75" s="105"/>
      <c r="AH75" s="106"/>
      <c r="AI75" s="107" t="str">
        <f>IF(LEN(C75)&lt;14,"",RIGHT(C75,2))</f>
        <v/>
      </c>
      <c r="AJ75" s="108" t="e">
        <f t="shared" si="10"/>
        <v>#VALUE!</v>
      </c>
      <c r="AK75" s="109" t="str">
        <f>IF(AA75="","",$AA75-$Q75*2)</f>
        <v/>
      </c>
      <c r="AL75" s="109" t="str">
        <f>L_luu1</f>
        <v/>
      </c>
      <c r="AM75" s="110" t="str">
        <f>L_luu2</f>
        <v/>
      </c>
      <c r="AN75" s="111" t="str">
        <f>L_Luu3</f>
        <v/>
      </c>
      <c r="AO75" s="110"/>
      <c r="AP75" s="110"/>
      <c r="AQ75" s="112" t="str">
        <f>L_Loc</f>
        <v/>
      </c>
      <c r="AR75" s="113" t="str">
        <f>L_Loc</f>
        <v/>
      </c>
      <c r="AT75" s="114">
        <v>286</v>
      </c>
    </row>
    <row r="76" spans="1:46" s="114" customFormat="1" ht="17.25" x14ac:dyDescent="0.3">
      <c r="A76" s="91" t="str">
        <f>L_time</f>
        <v/>
      </c>
      <c r="B76" s="92" t="str">
        <f>L_TGca</f>
        <v/>
      </c>
      <c r="C76" s="116"/>
      <c r="D76" s="92" t="str">
        <f t="shared" si="8"/>
        <v/>
      </c>
      <c r="E76" s="94" t="str">
        <f>L_tt</f>
        <v/>
      </c>
      <c r="F76" s="156" t="str">
        <f>L_He</f>
        <v/>
      </c>
      <c r="G76" s="96" t="str">
        <f>L_MaHP</f>
        <v/>
      </c>
      <c r="H76" s="97" t="str">
        <f>L_Loc2</f>
        <v/>
      </c>
      <c r="I76" s="96" t="str">
        <f>L_Loc</f>
        <v/>
      </c>
      <c r="J76" s="96" t="str">
        <f>L_Loc</f>
        <v/>
      </c>
      <c r="K76" s="96" t="str">
        <f>L_Loc</f>
        <v/>
      </c>
      <c r="L76" s="98"/>
      <c r="M76" s="96" t="str">
        <f>_Ngay</f>
        <v/>
      </c>
      <c r="N76" s="99"/>
      <c r="O76" s="96" t="e">
        <f t="shared" si="11"/>
        <v>#VALUE!</v>
      </c>
      <c r="P76" s="96" t="e">
        <f>L_SV_P</f>
        <v>#VALUE!</v>
      </c>
      <c r="Q76" s="100" t="e">
        <f>L_SP</f>
        <v>#VALUE!</v>
      </c>
      <c r="R76" s="101"/>
      <c r="S76" s="101"/>
      <c r="T76" s="101"/>
      <c r="U76" s="101"/>
      <c r="V76" s="101"/>
      <c r="W76" s="101"/>
      <c r="X76" s="101"/>
      <c r="Y76" s="101"/>
      <c r="Z76" s="101"/>
      <c r="AA76" s="102"/>
      <c r="AB76" s="103" t="str">
        <f>L_cham</f>
        <v/>
      </c>
      <c r="AC76" s="103" t="str">
        <f>L_Nop</f>
        <v/>
      </c>
      <c r="AD76" s="104"/>
      <c r="AE76" s="105"/>
      <c r="AF76" s="105"/>
      <c r="AG76" s="105"/>
      <c r="AH76" s="106"/>
      <c r="AI76" s="107" t="str">
        <f>IF(LEN(C76)&lt;14,"",RIGHT(C76,2))</f>
        <v/>
      </c>
      <c r="AJ76" s="108" t="e">
        <f t="shared" si="10"/>
        <v>#VALUE!</v>
      </c>
      <c r="AK76" s="109" t="str">
        <f>IF(AA76="","",$AA76-$Q76*2)</f>
        <v/>
      </c>
      <c r="AL76" s="109" t="str">
        <f>L_luu1</f>
        <v/>
      </c>
      <c r="AM76" s="110" t="str">
        <f>L_luu2</f>
        <v/>
      </c>
      <c r="AN76" s="111" t="str">
        <f>L_Luu3</f>
        <v/>
      </c>
      <c r="AO76" s="110"/>
      <c r="AP76" s="110"/>
      <c r="AQ76" s="112" t="str">
        <f>L_Loc</f>
        <v/>
      </c>
      <c r="AR76" s="113" t="str">
        <f>L_Loc</f>
        <v/>
      </c>
      <c r="AT76" s="114">
        <v>286</v>
      </c>
    </row>
    <row r="77" spans="1:46" s="114" customFormat="1" ht="17.25" x14ac:dyDescent="0.3">
      <c r="A77" s="91" t="str">
        <f>L_time</f>
        <v/>
      </c>
      <c r="B77" s="92" t="str">
        <f>L_TGca</f>
        <v/>
      </c>
      <c r="C77" s="93"/>
      <c r="D77" s="92" t="str">
        <f t="shared" si="8"/>
        <v/>
      </c>
      <c r="E77" s="94" t="str">
        <f>L_tt</f>
        <v/>
      </c>
      <c r="F77" s="156" t="str">
        <f>L_He</f>
        <v/>
      </c>
      <c r="G77" s="96" t="str">
        <f>L_MaHP</f>
        <v/>
      </c>
      <c r="H77" s="97" t="str">
        <f>L_Loc2</f>
        <v/>
      </c>
      <c r="I77" s="96" t="str">
        <f>L_Loc</f>
        <v/>
      </c>
      <c r="J77" s="96" t="str">
        <f>L_Loc</f>
        <v/>
      </c>
      <c r="K77" s="96" t="str">
        <f>L_Loc</f>
        <v/>
      </c>
      <c r="L77" s="98"/>
      <c r="M77" s="96" t="str">
        <f>_Ngay</f>
        <v/>
      </c>
      <c r="N77" s="99"/>
      <c r="O77" s="96" t="e">
        <f t="shared" si="11"/>
        <v>#VALUE!</v>
      </c>
      <c r="P77" s="96" t="e">
        <f>L_SV_P</f>
        <v>#VALUE!</v>
      </c>
      <c r="Q77" s="100" t="e">
        <f>L_SP</f>
        <v>#VALUE!</v>
      </c>
      <c r="R77" s="101"/>
      <c r="S77" s="101"/>
      <c r="T77" s="101"/>
      <c r="U77" s="101"/>
      <c r="V77" s="101"/>
      <c r="W77" s="101"/>
      <c r="X77" s="101"/>
      <c r="Y77" s="101"/>
      <c r="Z77" s="101"/>
      <c r="AA77" s="102"/>
      <c r="AB77" s="103" t="str">
        <f>L_cham</f>
        <v/>
      </c>
      <c r="AC77" s="103" t="str">
        <f>L_Nop</f>
        <v/>
      </c>
      <c r="AD77" s="104"/>
      <c r="AE77" s="105"/>
      <c r="AF77" s="105"/>
      <c r="AG77" s="105"/>
      <c r="AH77" s="106"/>
      <c r="AI77" s="107" t="str">
        <f>IF(LEN(C77)&lt;14,"",RIGHT(C77,2))</f>
        <v/>
      </c>
      <c r="AJ77" s="108" t="e">
        <f t="shared" si="10"/>
        <v>#VALUE!</v>
      </c>
      <c r="AK77" s="109" t="str">
        <f>IF(AA77="","",$AA77-$Q77*2)</f>
        <v/>
      </c>
      <c r="AL77" s="109" t="str">
        <f>L_luu1</f>
        <v/>
      </c>
      <c r="AM77" s="110" t="str">
        <f>L_luu2</f>
        <v/>
      </c>
      <c r="AN77" s="111" t="str">
        <f>L_Luu3</f>
        <v/>
      </c>
      <c r="AO77" s="110"/>
      <c r="AP77" s="110"/>
      <c r="AQ77" s="112" t="str">
        <f>L_Loc</f>
        <v/>
      </c>
      <c r="AR77" s="113" t="str">
        <f>L_Loc</f>
        <v/>
      </c>
      <c r="AT77" s="114">
        <v>286</v>
      </c>
    </row>
    <row r="78" spans="1:46" s="114" customFormat="1" ht="17.25" x14ac:dyDescent="0.3">
      <c r="A78" s="91" t="str">
        <f>L_time</f>
        <v/>
      </c>
      <c r="B78" s="92" t="str">
        <f>L_TGca</f>
        <v/>
      </c>
      <c r="C78" s="93"/>
      <c r="D78" s="92" t="str">
        <f t="shared" si="8"/>
        <v/>
      </c>
      <c r="E78" s="94" t="str">
        <f>L_tt</f>
        <v/>
      </c>
      <c r="F78" s="156" t="str">
        <f>L_He</f>
        <v/>
      </c>
      <c r="G78" s="96" t="str">
        <f>L_MaHP</f>
        <v/>
      </c>
      <c r="H78" s="97" t="str">
        <f>L_Loc2</f>
        <v/>
      </c>
      <c r="I78" s="96" t="str">
        <f>L_Loc</f>
        <v/>
      </c>
      <c r="J78" s="96" t="str">
        <f>L_Loc</f>
        <v/>
      </c>
      <c r="K78" s="96" t="str">
        <f>L_Loc</f>
        <v/>
      </c>
      <c r="L78" s="98"/>
      <c r="M78" s="96" t="str">
        <f>_Ngay</f>
        <v/>
      </c>
      <c r="N78" s="99"/>
      <c r="O78" s="96" t="e">
        <f t="shared" si="11"/>
        <v>#VALUE!</v>
      </c>
      <c r="P78" s="96" t="e">
        <f>L_SV_P</f>
        <v>#VALUE!</v>
      </c>
      <c r="Q78" s="100" t="e">
        <f>L_SP</f>
        <v>#VALUE!</v>
      </c>
      <c r="R78" s="101"/>
      <c r="S78" s="101"/>
      <c r="T78" s="101"/>
      <c r="U78" s="101"/>
      <c r="V78" s="101"/>
      <c r="W78" s="101"/>
      <c r="X78" s="101"/>
      <c r="Y78" s="101"/>
      <c r="Z78" s="101"/>
      <c r="AA78" s="102"/>
      <c r="AB78" s="103" t="str">
        <f>L_cham</f>
        <v/>
      </c>
      <c r="AC78" s="103" t="str">
        <f>L_Nop</f>
        <v/>
      </c>
      <c r="AD78" s="104"/>
      <c r="AE78" s="105"/>
      <c r="AF78" s="105"/>
      <c r="AG78" s="105"/>
      <c r="AH78" s="106"/>
      <c r="AI78" s="107" t="str">
        <f>IF(LEN(C78)&lt;14,"",RIGHT(C78,2))</f>
        <v/>
      </c>
      <c r="AJ78" s="108" t="e">
        <f t="shared" si="10"/>
        <v>#VALUE!</v>
      </c>
      <c r="AK78" s="109" t="str">
        <f>IF(AA78="","",$AA78-$Q78*2)</f>
        <v/>
      </c>
      <c r="AL78" s="109" t="str">
        <f>L_luu1</f>
        <v/>
      </c>
      <c r="AM78" s="110" t="str">
        <f>L_luu2</f>
        <v/>
      </c>
      <c r="AN78" s="111" t="str">
        <f>L_Luu3</f>
        <v/>
      </c>
      <c r="AO78" s="110"/>
      <c r="AP78" s="110"/>
      <c r="AQ78" s="112" t="str">
        <f>L_Loc</f>
        <v/>
      </c>
      <c r="AR78" s="113" t="str">
        <f>L_Loc</f>
        <v/>
      </c>
      <c r="AT78" s="114">
        <v>286</v>
      </c>
    </row>
    <row r="79" spans="1:46" s="114" customFormat="1" ht="17.25" x14ac:dyDescent="0.3">
      <c r="A79" s="91" t="str">
        <f>L_time</f>
        <v/>
      </c>
      <c r="B79" s="92" t="str">
        <f>L_TGca</f>
        <v/>
      </c>
      <c r="C79" s="93"/>
      <c r="D79" s="92" t="str">
        <f t="shared" si="8"/>
        <v/>
      </c>
      <c r="E79" s="94" t="str">
        <f>L_tt</f>
        <v/>
      </c>
      <c r="F79" s="156" t="str">
        <f>L_He</f>
        <v/>
      </c>
      <c r="G79" s="96" t="str">
        <f>L_MaHP</f>
        <v/>
      </c>
      <c r="H79" s="97" t="str">
        <f>L_Loc2</f>
        <v/>
      </c>
      <c r="I79" s="96" t="str">
        <f>L_Loc</f>
        <v/>
      </c>
      <c r="J79" s="96" t="str">
        <f>L_Loc</f>
        <v/>
      </c>
      <c r="K79" s="96" t="str">
        <f>L_Loc</f>
        <v/>
      </c>
      <c r="L79" s="98"/>
      <c r="M79" s="96" t="str">
        <f>_Ngay</f>
        <v/>
      </c>
      <c r="N79" s="99"/>
      <c r="O79" s="96" t="e">
        <f t="shared" si="11"/>
        <v>#VALUE!</v>
      </c>
      <c r="P79" s="96" t="e">
        <f>L_SV_P</f>
        <v>#VALUE!</v>
      </c>
      <c r="Q79" s="100" t="e">
        <f>L_SP</f>
        <v>#VALUE!</v>
      </c>
      <c r="R79" s="101"/>
      <c r="S79" s="101"/>
      <c r="T79" s="101"/>
      <c r="U79" s="101"/>
      <c r="V79" s="101"/>
      <c r="W79" s="101"/>
      <c r="X79" s="101"/>
      <c r="Y79" s="101"/>
      <c r="Z79" s="101"/>
      <c r="AA79" s="102"/>
      <c r="AB79" s="103" t="str">
        <f>L_cham</f>
        <v/>
      </c>
      <c r="AC79" s="103" t="str">
        <f>L_Nop</f>
        <v/>
      </c>
      <c r="AD79" s="104"/>
      <c r="AE79" s="105"/>
      <c r="AF79" s="105"/>
      <c r="AG79" s="105"/>
      <c r="AH79" s="106"/>
      <c r="AI79" s="107" t="str">
        <f>IF(LEN(C79)&lt;14,"",RIGHT(C79,2))</f>
        <v/>
      </c>
      <c r="AJ79" s="108" t="e">
        <f t="shared" si="10"/>
        <v>#VALUE!</v>
      </c>
      <c r="AK79" s="109" t="str">
        <f>IF(AA79="","",$AA79-$Q79*2)</f>
        <v/>
      </c>
      <c r="AL79" s="109" t="str">
        <f>L_luu1</f>
        <v/>
      </c>
      <c r="AM79" s="110" t="str">
        <f>L_luu2</f>
        <v/>
      </c>
      <c r="AN79" s="111" t="str">
        <f>L_Luu3</f>
        <v/>
      </c>
      <c r="AO79" s="110"/>
      <c r="AP79" s="110"/>
      <c r="AQ79" s="112" t="str">
        <f>L_Loc</f>
        <v/>
      </c>
      <c r="AR79" s="113" t="str">
        <f>L_Loc</f>
        <v/>
      </c>
      <c r="AT79" s="114">
        <v>286</v>
      </c>
    </row>
    <row r="80" spans="1:46" s="114" customFormat="1" ht="17.25" x14ac:dyDescent="0.3">
      <c r="A80" s="91" t="str">
        <f>L_time</f>
        <v/>
      </c>
      <c r="B80" s="92" t="str">
        <f>L_TGca</f>
        <v/>
      </c>
      <c r="C80" s="116"/>
      <c r="D80" s="92" t="str">
        <f t="shared" si="8"/>
        <v/>
      </c>
      <c r="E80" s="94" t="str">
        <f>L_tt</f>
        <v/>
      </c>
      <c r="F80" s="156" t="str">
        <f>L_He</f>
        <v/>
      </c>
      <c r="G80" s="96" t="str">
        <f>L_MaHP</f>
        <v/>
      </c>
      <c r="H80" s="97" t="str">
        <f>L_Loc2</f>
        <v/>
      </c>
      <c r="I80" s="96" t="str">
        <f>L_Loc</f>
        <v/>
      </c>
      <c r="J80" s="96" t="str">
        <f>L_Loc</f>
        <v/>
      </c>
      <c r="K80" s="96" t="str">
        <f>L_Loc</f>
        <v/>
      </c>
      <c r="L80" s="98"/>
      <c r="M80" s="96" t="str">
        <f>_Ngay</f>
        <v/>
      </c>
      <c r="N80" s="99"/>
      <c r="O80" s="96" t="e">
        <f t="shared" si="11"/>
        <v>#VALUE!</v>
      </c>
      <c r="P80" s="96" t="e">
        <f>L_SV_P</f>
        <v>#VALUE!</v>
      </c>
      <c r="Q80" s="100" t="e">
        <f>L_SP</f>
        <v>#VALUE!</v>
      </c>
      <c r="R80" s="101"/>
      <c r="S80" s="101"/>
      <c r="T80" s="101"/>
      <c r="U80" s="101"/>
      <c r="V80" s="101"/>
      <c r="W80" s="101"/>
      <c r="X80" s="101"/>
      <c r="Y80" s="101"/>
      <c r="Z80" s="101"/>
      <c r="AA80" s="102"/>
      <c r="AB80" s="103" t="str">
        <f>L_cham</f>
        <v/>
      </c>
      <c r="AC80" s="103" t="str">
        <f>L_Nop</f>
        <v/>
      </c>
      <c r="AD80" s="104"/>
      <c r="AE80" s="105"/>
      <c r="AF80" s="105"/>
      <c r="AG80" s="105"/>
      <c r="AH80" s="106"/>
      <c r="AI80" s="107" t="str">
        <f>IF(LEN(C80)&lt;14,"",RIGHT(C80,2))</f>
        <v/>
      </c>
      <c r="AJ80" s="108" t="e">
        <f t="shared" si="10"/>
        <v>#VALUE!</v>
      </c>
      <c r="AK80" s="109" t="str">
        <f>IF(AA80="","",$AA80-$Q80*2)</f>
        <v/>
      </c>
      <c r="AL80" s="109" t="str">
        <f>L_luu1</f>
        <v/>
      </c>
      <c r="AM80" s="110" t="str">
        <f>L_luu2</f>
        <v/>
      </c>
      <c r="AN80" s="111" t="str">
        <f>L_Luu3</f>
        <v/>
      </c>
      <c r="AO80" s="110"/>
      <c r="AP80" s="110"/>
      <c r="AQ80" s="112" t="str">
        <f>L_Loc</f>
        <v/>
      </c>
      <c r="AR80" s="113" t="str">
        <f>L_Loc</f>
        <v/>
      </c>
      <c r="AT80" s="114">
        <v>286</v>
      </c>
    </row>
    <row r="81" spans="1:46" s="114" customFormat="1" ht="17.25" x14ac:dyDescent="0.3">
      <c r="A81" s="91" t="str">
        <f>L_time</f>
        <v/>
      </c>
      <c r="B81" s="92" t="str">
        <f>L_TGca</f>
        <v/>
      </c>
      <c r="C81" s="93"/>
      <c r="D81" s="92" t="str">
        <f t="shared" si="8"/>
        <v/>
      </c>
      <c r="E81" s="94" t="str">
        <f>L_tt</f>
        <v/>
      </c>
      <c r="F81" s="156" t="str">
        <f>L_He</f>
        <v/>
      </c>
      <c r="G81" s="96" t="str">
        <f>L_MaHP</f>
        <v/>
      </c>
      <c r="H81" s="97" t="str">
        <f>L_Loc2</f>
        <v/>
      </c>
      <c r="I81" s="96" t="str">
        <f>L_Loc</f>
        <v/>
      </c>
      <c r="J81" s="96" t="str">
        <f>L_Loc</f>
        <v/>
      </c>
      <c r="K81" s="96" t="str">
        <f>L_Loc</f>
        <v/>
      </c>
      <c r="L81" s="98"/>
      <c r="M81" s="96" t="str">
        <f>_Ngay</f>
        <v/>
      </c>
      <c r="N81" s="99"/>
      <c r="O81" s="96" t="e">
        <f t="shared" si="11"/>
        <v>#VALUE!</v>
      </c>
      <c r="P81" s="96" t="e">
        <f>L_SV_P</f>
        <v>#VALUE!</v>
      </c>
      <c r="Q81" s="100" t="e">
        <f>L_SP</f>
        <v>#VALUE!</v>
      </c>
      <c r="R81" s="101"/>
      <c r="S81" s="101"/>
      <c r="T81" s="101"/>
      <c r="U81" s="101"/>
      <c r="V81" s="101"/>
      <c r="W81" s="101"/>
      <c r="X81" s="101"/>
      <c r="Y81" s="101"/>
      <c r="Z81" s="101"/>
      <c r="AA81" s="102"/>
      <c r="AB81" s="103">
        <v>42866</v>
      </c>
      <c r="AC81" s="103" t="s">
        <v>128</v>
      </c>
      <c r="AD81" s="104"/>
      <c r="AE81" s="105"/>
      <c r="AF81" s="105"/>
      <c r="AG81" s="105"/>
      <c r="AH81" s="106"/>
      <c r="AI81" s="107" t="str">
        <f>IF(LEN(C81)&lt;14,"",RIGHT(C81,2))</f>
        <v/>
      </c>
      <c r="AJ81" s="108" t="e">
        <f t="shared" si="10"/>
        <v>#VALUE!</v>
      </c>
      <c r="AK81" s="109" t="str">
        <f>IF(AA81="","",$AA81-$Q81*2)</f>
        <v/>
      </c>
      <c r="AL81" s="109" t="str">
        <f>L_luu1</f>
        <v/>
      </c>
      <c r="AM81" s="110" t="str">
        <f>L_luu2</f>
        <v/>
      </c>
      <c r="AN81" s="111" t="str">
        <f>L_Luu3</f>
        <v/>
      </c>
      <c r="AO81" s="110"/>
      <c r="AP81" s="110"/>
      <c r="AQ81" s="112" t="str">
        <f>L_Loc</f>
        <v/>
      </c>
      <c r="AR81" s="113" t="str">
        <f>L_Loc</f>
        <v/>
      </c>
      <c r="AT81" s="114">
        <v>286</v>
      </c>
    </row>
    <row r="82" spans="1:46" s="114" customFormat="1" ht="17.25" x14ac:dyDescent="0.3">
      <c r="A82" s="91" t="str">
        <f>L_time</f>
        <v/>
      </c>
      <c r="B82" s="92" t="str">
        <f>L_TGca</f>
        <v/>
      </c>
      <c r="C82" s="93"/>
      <c r="D82" s="92" t="str">
        <f t="shared" si="8"/>
        <v/>
      </c>
      <c r="E82" s="94" t="str">
        <f>L_tt</f>
        <v/>
      </c>
      <c r="F82" s="156" t="str">
        <f>L_He</f>
        <v/>
      </c>
      <c r="G82" s="96" t="str">
        <f>L_MaHP</f>
        <v/>
      </c>
      <c r="H82" s="97" t="str">
        <f>L_Loc2</f>
        <v/>
      </c>
      <c r="I82" s="96" t="str">
        <f>L_Loc</f>
        <v/>
      </c>
      <c r="J82" s="96" t="str">
        <f>L_Loc</f>
        <v/>
      </c>
      <c r="K82" s="96" t="str">
        <f>L_Loc</f>
        <v/>
      </c>
      <c r="L82" s="98"/>
      <c r="M82" s="96" t="str">
        <f>_Ngay</f>
        <v/>
      </c>
      <c r="N82" s="99"/>
      <c r="O82" s="96" t="e">
        <f t="shared" si="11"/>
        <v>#VALUE!</v>
      </c>
      <c r="P82" s="96" t="e">
        <f>L_SV_P</f>
        <v>#VALUE!</v>
      </c>
      <c r="Q82" s="100" t="e">
        <f>L_SP</f>
        <v>#VALUE!</v>
      </c>
      <c r="R82" s="101"/>
      <c r="S82" s="101"/>
      <c r="T82" s="101"/>
      <c r="U82" s="101"/>
      <c r="V82" s="101"/>
      <c r="W82" s="101"/>
      <c r="X82" s="101"/>
      <c r="Y82" s="101"/>
      <c r="Z82" s="101"/>
      <c r="AA82" s="102"/>
      <c r="AB82" s="103" t="str">
        <f>L_cham</f>
        <v/>
      </c>
      <c r="AC82" s="103" t="str">
        <f>L_Nop</f>
        <v/>
      </c>
      <c r="AD82" s="104"/>
      <c r="AE82" s="105"/>
      <c r="AF82" s="105"/>
      <c r="AG82" s="105"/>
      <c r="AH82" s="106"/>
      <c r="AI82" s="107" t="str">
        <f>IF(LEN(C82)&lt;14,"",RIGHT(C82,2))</f>
        <v/>
      </c>
      <c r="AJ82" s="108" t="e">
        <f t="shared" si="10"/>
        <v>#VALUE!</v>
      </c>
      <c r="AK82" s="109" t="str">
        <f>IF(AA82="","",$AA82-$Q82*2)</f>
        <v/>
      </c>
      <c r="AL82" s="109" t="str">
        <f>L_luu1</f>
        <v/>
      </c>
      <c r="AM82" s="110" t="str">
        <f>L_luu2</f>
        <v/>
      </c>
      <c r="AN82" s="111" t="str">
        <f>L_Luu3</f>
        <v/>
      </c>
      <c r="AO82" s="110"/>
      <c r="AP82" s="110"/>
      <c r="AQ82" s="112" t="str">
        <f>L_Loc</f>
        <v/>
      </c>
      <c r="AR82" s="113" t="str">
        <f>L_Loc</f>
        <v/>
      </c>
      <c r="AT82" s="114">
        <v>286</v>
      </c>
    </row>
    <row r="83" spans="1:46" s="114" customFormat="1" ht="17.25" x14ac:dyDescent="0.3">
      <c r="A83" s="91" t="str">
        <f>L_time</f>
        <v/>
      </c>
      <c r="B83" s="92" t="str">
        <f>L_TGca</f>
        <v/>
      </c>
      <c r="C83" s="93"/>
      <c r="D83" s="92" t="str">
        <f t="shared" si="8"/>
        <v/>
      </c>
      <c r="E83" s="94" t="str">
        <f>L_tt</f>
        <v/>
      </c>
      <c r="F83" s="156" t="str">
        <f>L_He</f>
        <v/>
      </c>
      <c r="G83" s="96" t="str">
        <f>L_MaHP</f>
        <v/>
      </c>
      <c r="H83" s="97" t="str">
        <f>L_Loc2</f>
        <v/>
      </c>
      <c r="I83" s="96" t="str">
        <f>L_Loc</f>
        <v/>
      </c>
      <c r="J83" s="96" t="str">
        <f>L_Loc</f>
        <v/>
      </c>
      <c r="K83" s="96" t="str">
        <f>L_Loc</f>
        <v/>
      </c>
      <c r="L83" s="98"/>
      <c r="M83" s="96" t="str">
        <f>_Ngay</f>
        <v/>
      </c>
      <c r="N83" s="99"/>
      <c r="O83" s="96" t="e">
        <f t="shared" si="11"/>
        <v>#VALUE!</v>
      </c>
      <c r="P83" s="96" t="e">
        <f>L_SV_P</f>
        <v>#VALUE!</v>
      </c>
      <c r="Q83" s="100" t="e">
        <f>L_SP</f>
        <v>#VALUE!</v>
      </c>
      <c r="R83" s="101"/>
      <c r="S83" s="101"/>
      <c r="T83" s="101"/>
      <c r="U83" s="101"/>
      <c r="V83" s="101"/>
      <c r="W83" s="101"/>
      <c r="X83" s="101"/>
      <c r="Y83" s="101"/>
      <c r="Z83" s="101"/>
      <c r="AA83" s="102"/>
      <c r="AB83" s="103" t="str">
        <f>L_cham</f>
        <v/>
      </c>
      <c r="AC83" s="103" t="str">
        <f>L_Nop</f>
        <v/>
      </c>
      <c r="AD83" s="104"/>
      <c r="AE83" s="105"/>
      <c r="AF83" s="105"/>
      <c r="AG83" s="105"/>
      <c r="AH83" s="106"/>
      <c r="AI83" s="107" t="str">
        <f>IF(LEN(C83)&lt;14,"",RIGHT(C83,2))</f>
        <v/>
      </c>
      <c r="AJ83" s="108" t="e">
        <f t="shared" si="10"/>
        <v>#VALUE!</v>
      </c>
      <c r="AK83" s="109" t="str">
        <f>IF(AA83="","",$AA83-$Q83*2)</f>
        <v/>
      </c>
      <c r="AL83" s="109" t="str">
        <f>L_luu1</f>
        <v/>
      </c>
      <c r="AM83" s="110" t="str">
        <f>L_luu2</f>
        <v/>
      </c>
      <c r="AN83" s="111" t="str">
        <f>L_Luu3</f>
        <v/>
      </c>
      <c r="AO83" s="110"/>
      <c r="AP83" s="110"/>
      <c r="AQ83" s="112" t="str">
        <f>L_Loc</f>
        <v/>
      </c>
      <c r="AR83" s="113" t="str">
        <f>L_Loc</f>
        <v/>
      </c>
      <c r="AT83" s="114">
        <v>286</v>
      </c>
    </row>
    <row r="84" spans="1:46" s="114" customFormat="1" ht="17.25" x14ac:dyDescent="0.3">
      <c r="A84" s="91" t="str">
        <f>L_time</f>
        <v/>
      </c>
      <c r="B84" s="92" t="str">
        <f>L_TGca</f>
        <v/>
      </c>
      <c r="C84" s="116"/>
      <c r="D84" s="92" t="str">
        <f t="shared" si="8"/>
        <v/>
      </c>
      <c r="E84" s="94" t="str">
        <f>L_tt</f>
        <v/>
      </c>
      <c r="F84" s="156" t="str">
        <f>L_He</f>
        <v/>
      </c>
      <c r="G84" s="96" t="str">
        <f>L_MaHP</f>
        <v/>
      </c>
      <c r="H84" s="97" t="str">
        <f>L_Loc2</f>
        <v/>
      </c>
      <c r="I84" s="96" t="str">
        <f>L_Loc</f>
        <v/>
      </c>
      <c r="J84" s="96" t="str">
        <f>L_Loc</f>
        <v/>
      </c>
      <c r="K84" s="96" t="str">
        <f>L_Loc</f>
        <v/>
      </c>
      <c r="L84" s="98"/>
      <c r="M84" s="96" t="str">
        <f>_Ngay</f>
        <v/>
      </c>
      <c r="N84" s="99"/>
      <c r="O84" s="96" t="e">
        <f t="shared" si="11"/>
        <v>#VALUE!</v>
      </c>
      <c r="P84" s="96" t="e">
        <f>L_SV_P</f>
        <v>#VALUE!</v>
      </c>
      <c r="Q84" s="100" t="e">
        <f>L_SP</f>
        <v>#VALUE!</v>
      </c>
      <c r="R84" s="101"/>
      <c r="S84" s="101"/>
      <c r="T84" s="101"/>
      <c r="U84" s="101"/>
      <c r="V84" s="101"/>
      <c r="W84" s="101"/>
      <c r="X84" s="101"/>
      <c r="Y84" s="101"/>
      <c r="Z84" s="101"/>
      <c r="AA84" s="102"/>
      <c r="AB84" s="103" t="str">
        <f>L_cham</f>
        <v/>
      </c>
      <c r="AC84" s="103" t="str">
        <f>L_Nop</f>
        <v/>
      </c>
      <c r="AD84" s="104"/>
      <c r="AE84" s="105"/>
      <c r="AF84" s="105"/>
      <c r="AG84" s="105"/>
      <c r="AH84" s="106"/>
      <c r="AI84" s="107" t="str">
        <f>IF(LEN(C84)&lt;14,"",RIGHT(C84,2))</f>
        <v/>
      </c>
      <c r="AJ84" s="108" t="e">
        <f t="shared" si="10"/>
        <v>#VALUE!</v>
      </c>
      <c r="AK84" s="109" t="str">
        <f>IF(AA84="","",$AA84-$Q84*2)</f>
        <v/>
      </c>
      <c r="AL84" s="109" t="str">
        <f>L_luu1</f>
        <v/>
      </c>
      <c r="AM84" s="110" t="str">
        <f>L_luu2</f>
        <v/>
      </c>
      <c r="AN84" s="111" t="str">
        <f>L_Luu3</f>
        <v/>
      </c>
      <c r="AO84" s="110"/>
      <c r="AP84" s="110"/>
      <c r="AQ84" s="112" t="str">
        <f>L_Loc</f>
        <v/>
      </c>
      <c r="AR84" s="113" t="str">
        <f>L_Loc</f>
        <v/>
      </c>
      <c r="AT84" s="114">
        <v>286</v>
      </c>
    </row>
    <row r="85" spans="1:46" s="114" customFormat="1" ht="17.25" x14ac:dyDescent="0.3">
      <c r="A85" s="91" t="str">
        <f>L_time</f>
        <v/>
      </c>
      <c r="B85" s="92" t="str">
        <f>L_TGca</f>
        <v/>
      </c>
      <c r="C85" s="93"/>
      <c r="D85" s="92" t="str">
        <f t="shared" si="8"/>
        <v/>
      </c>
      <c r="E85" s="94" t="str">
        <f>L_tt</f>
        <v/>
      </c>
      <c r="F85" s="156" t="str">
        <f>L_He</f>
        <v/>
      </c>
      <c r="G85" s="96" t="str">
        <f>L_MaHP</f>
        <v/>
      </c>
      <c r="H85" s="97" t="str">
        <f>L_Loc2</f>
        <v/>
      </c>
      <c r="I85" s="96" t="str">
        <f>L_Loc</f>
        <v/>
      </c>
      <c r="J85" s="96" t="str">
        <f>L_Loc</f>
        <v/>
      </c>
      <c r="K85" s="96" t="str">
        <f>L_Loc</f>
        <v/>
      </c>
      <c r="L85" s="98"/>
      <c r="M85" s="96" t="str">
        <f>_Ngay</f>
        <v/>
      </c>
      <c r="N85" s="99"/>
      <c r="O85" s="96" t="e">
        <f t="shared" si="11"/>
        <v>#VALUE!</v>
      </c>
      <c r="P85" s="96" t="e">
        <f>L_SV_P</f>
        <v>#VALUE!</v>
      </c>
      <c r="Q85" s="100" t="e">
        <f>L_SP</f>
        <v>#VALUE!</v>
      </c>
      <c r="R85" s="101"/>
      <c r="S85" s="101"/>
      <c r="T85" s="101"/>
      <c r="U85" s="101"/>
      <c r="V85" s="101"/>
      <c r="W85" s="101"/>
      <c r="X85" s="101"/>
      <c r="Y85" s="101"/>
      <c r="Z85" s="101"/>
      <c r="AA85" s="102"/>
      <c r="AB85" s="103" t="str">
        <f>L_cham</f>
        <v/>
      </c>
      <c r="AC85" s="103" t="str">
        <f>L_Nop</f>
        <v/>
      </c>
      <c r="AD85" s="104"/>
      <c r="AE85" s="105"/>
      <c r="AF85" s="105"/>
      <c r="AG85" s="105"/>
      <c r="AH85" s="106"/>
      <c r="AI85" s="107" t="str">
        <f>IF(LEN(C85)&lt;14,"",RIGHT(C85,2))</f>
        <v/>
      </c>
      <c r="AJ85" s="108" t="e">
        <f t="shared" si="10"/>
        <v>#VALUE!</v>
      </c>
      <c r="AK85" s="109" t="str">
        <f>IF(AA85="","",$AA85-$Q85*2)</f>
        <v/>
      </c>
      <c r="AL85" s="109" t="str">
        <f>L_luu1</f>
        <v/>
      </c>
      <c r="AM85" s="110" t="str">
        <f>L_luu2</f>
        <v/>
      </c>
      <c r="AN85" s="111" t="str">
        <f>L_Luu3</f>
        <v/>
      </c>
      <c r="AO85" s="110"/>
      <c r="AP85" s="110"/>
      <c r="AQ85" s="112" t="str">
        <f>L_Loc</f>
        <v/>
      </c>
      <c r="AR85" s="113" t="str">
        <f>L_Loc</f>
        <v/>
      </c>
      <c r="AT85" s="114">
        <v>286</v>
      </c>
    </row>
    <row r="86" spans="1:46" s="114" customFormat="1" ht="17.25" x14ac:dyDescent="0.3">
      <c r="A86" s="91" t="str">
        <f>L_time</f>
        <v/>
      </c>
      <c r="B86" s="92" t="str">
        <f>L_TGca</f>
        <v/>
      </c>
      <c r="C86" s="93"/>
      <c r="D86" s="92" t="str">
        <f t="shared" si="8"/>
        <v/>
      </c>
      <c r="E86" s="94" t="str">
        <f>L_tt</f>
        <v/>
      </c>
      <c r="F86" s="156" t="str">
        <f>L_He</f>
        <v/>
      </c>
      <c r="G86" s="96" t="str">
        <f>L_MaHP</f>
        <v/>
      </c>
      <c r="H86" s="97" t="str">
        <f>L_Loc2</f>
        <v/>
      </c>
      <c r="I86" s="96" t="str">
        <f>L_Loc</f>
        <v/>
      </c>
      <c r="J86" s="96" t="str">
        <f>L_Loc</f>
        <v/>
      </c>
      <c r="K86" s="96" t="str">
        <f>L_Loc</f>
        <v/>
      </c>
      <c r="L86" s="98"/>
      <c r="M86" s="96" t="str">
        <f>_Ngay</f>
        <v/>
      </c>
      <c r="N86" s="99"/>
      <c r="O86" s="96" t="e">
        <f t="shared" si="11"/>
        <v>#VALUE!</v>
      </c>
      <c r="P86" s="96" t="e">
        <f>L_SV_P</f>
        <v>#VALUE!</v>
      </c>
      <c r="Q86" s="100" t="e">
        <f>L_SP</f>
        <v>#VALUE!</v>
      </c>
      <c r="R86" s="101"/>
      <c r="S86" s="101"/>
      <c r="T86" s="101"/>
      <c r="U86" s="101"/>
      <c r="V86" s="101"/>
      <c r="W86" s="101"/>
      <c r="X86" s="101"/>
      <c r="Y86" s="101"/>
      <c r="Z86" s="101"/>
      <c r="AA86" s="102"/>
      <c r="AB86" s="103" t="str">
        <f>L_cham</f>
        <v/>
      </c>
      <c r="AC86" s="103" t="str">
        <f>L_Nop</f>
        <v/>
      </c>
      <c r="AD86" s="104"/>
      <c r="AE86" s="105"/>
      <c r="AF86" s="105"/>
      <c r="AG86" s="105"/>
      <c r="AH86" s="106"/>
      <c r="AI86" s="107" t="str">
        <f>IF(LEN(C86)&lt;14,"",RIGHT(C86,2))</f>
        <v/>
      </c>
      <c r="AJ86" s="108" t="e">
        <f t="shared" si="10"/>
        <v>#VALUE!</v>
      </c>
      <c r="AK86" s="109" t="str">
        <f>IF(AA86="","",$AA86-$Q86*2)</f>
        <v/>
      </c>
      <c r="AL86" s="109" t="str">
        <f>L_luu1</f>
        <v/>
      </c>
      <c r="AM86" s="110" t="str">
        <f>L_luu2</f>
        <v/>
      </c>
      <c r="AN86" s="111" t="str">
        <f>L_Luu3</f>
        <v/>
      </c>
      <c r="AO86" s="110"/>
      <c r="AP86" s="110"/>
      <c r="AQ86" s="112" t="str">
        <f>L_Loc</f>
        <v/>
      </c>
      <c r="AR86" s="113" t="str">
        <f>L_Loc</f>
        <v/>
      </c>
      <c r="AT86" s="114">
        <v>286</v>
      </c>
    </row>
    <row r="87" spans="1:46" s="114" customFormat="1" ht="17.25" x14ac:dyDescent="0.3">
      <c r="A87" s="91" t="str">
        <f>L_time</f>
        <v/>
      </c>
      <c r="B87" s="92" t="str">
        <f>L_TGca</f>
        <v/>
      </c>
      <c r="C87" s="93"/>
      <c r="D87" s="92" t="str">
        <f t="shared" si="8"/>
        <v/>
      </c>
      <c r="E87" s="94" t="str">
        <f>L_tt</f>
        <v/>
      </c>
      <c r="F87" s="156" t="str">
        <f>L_He</f>
        <v/>
      </c>
      <c r="G87" s="96" t="str">
        <f>L_MaHP</f>
        <v/>
      </c>
      <c r="H87" s="97" t="str">
        <f>L_Loc2</f>
        <v/>
      </c>
      <c r="I87" s="96" t="str">
        <f>L_Loc</f>
        <v/>
      </c>
      <c r="J87" s="96" t="str">
        <f>L_Loc</f>
        <v/>
      </c>
      <c r="K87" s="96" t="str">
        <f>L_Loc</f>
        <v/>
      </c>
      <c r="L87" s="98"/>
      <c r="M87" s="96" t="str">
        <f>_Ngay</f>
        <v/>
      </c>
      <c r="N87" s="99"/>
      <c r="O87" s="96" t="e">
        <f t="shared" si="11"/>
        <v>#VALUE!</v>
      </c>
      <c r="P87" s="96" t="e">
        <f>L_SV_P</f>
        <v>#VALUE!</v>
      </c>
      <c r="Q87" s="100" t="e">
        <f>L_SP</f>
        <v>#VALUE!</v>
      </c>
      <c r="R87" s="101"/>
      <c r="S87" s="101"/>
      <c r="T87" s="101"/>
      <c r="U87" s="101"/>
      <c r="V87" s="101"/>
      <c r="W87" s="101"/>
      <c r="X87" s="101"/>
      <c r="Y87" s="101"/>
      <c r="Z87" s="101"/>
      <c r="AA87" s="102"/>
      <c r="AB87" s="103" t="str">
        <f>L_cham</f>
        <v/>
      </c>
      <c r="AC87" s="103" t="str">
        <f>L_Nop</f>
        <v/>
      </c>
      <c r="AD87" s="104"/>
      <c r="AE87" s="105"/>
      <c r="AF87" s="105"/>
      <c r="AG87" s="105"/>
      <c r="AH87" s="106"/>
      <c r="AI87" s="107" t="str">
        <f>IF(LEN(C87)&lt;14,"",RIGHT(C87,2))</f>
        <v/>
      </c>
      <c r="AJ87" s="108" t="e">
        <f t="shared" si="10"/>
        <v>#VALUE!</v>
      </c>
      <c r="AK87" s="109" t="str">
        <f>IF(AA87="","",$AA87-$Q87*2)</f>
        <v/>
      </c>
      <c r="AL87" s="109" t="str">
        <f>L_luu1</f>
        <v/>
      </c>
      <c r="AM87" s="110" t="str">
        <f>L_luu2</f>
        <v/>
      </c>
      <c r="AN87" s="111" t="str">
        <f>L_Luu3</f>
        <v/>
      </c>
      <c r="AO87" s="110"/>
      <c r="AP87" s="110"/>
      <c r="AQ87" s="112" t="str">
        <f>L_Loc</f>
        <v/>
      </c>
      <c r="AR87" s="113" t="str">
        <f>L_Loc</f>
        <v/>
      </c>
      <c r="AT87" s="114">
        <v>286</v>
      </c>
    </row>
    <row r="88" spans="1:46" s="114" customFormat="1" ht="17.25" x14ac:dyDescent="0.3">
      <c r="A88" s="91" t="str">
        <f>L_time</f>
        <v/>
      </c>
      <c r="B88" s="92" t="str">
        <f>L_TGca</f>
        <v/>
      </c>
      <c r="C88" s="93"/>
      <c r="D88" s="92" t="str">
        <f t="shared" si="8"/>
        <v/>
      </c>
      <c r="E88" s="94" t="str">
        <f>L_tt</f>
        <v/>
      </c>
      <c r="F88" s="156" t="str">
        <f>L_He</f>
        <v/>
      </c>
      <c r="G88" s="96" t="str">
        <f>L_MaHP</f>
        <v/>
      </c>
      <c r="H88" s="97" t="str">
        <f>L_Loc2</f>
        <v/>
      </c>
      <c r="I88" s="96" t="str">
        <f>L_Loc</f>
        <v/>
      </c>
      <c r="J88" s="96" t="str">
        <f>L_Loc</f>
        <v/>
      </c>
      <c r="K88" s="96" t="str">
        <f>L_Loc</f>
        <v/>
      </c>
      <c r="L88" s="98"/>
      <c r="M88" s="96" t="str">
        <f>_Ngay</f>
        <v/>
      </c>
      <c r="N88" s="99"/>
      <c r="O88" s="96" t="e">
        <f t="shared" si="11"/>
        <v>#VALUE!</v>
      </c>
      <c r="P88" s="96" t="e">
        <f>L_SV_P</f>
        <v>#VALUE!</v>
      </c>
      <c r="Q88" s="100" t="e">
        <f>L_SP</f>
        <v>#VALUE!</v>
      </c>
      <c r="R88" s="101"/>
      <c r="S88" s="101"/>
      <c r="T88" s="101"/>
      <c r="U88" s="101"/>
      <c r="V88" s="101"/>
      <c r="W88" s="101"/>
      <c r="X88" s="101"/>
      <c r="Y88" s="101"/>
      <c r="Z88" s="101"/>
      <c r="AA88" s="102"/>
      <c r="AB88" s="103" t="str">
        <f>L_cham</f>
        <v/>
      </c>
      <c r="AC88" s="103" t="str">
        <f>L_Nop</f>
        <v/>
      </c>
      <c r="AD88" s="104"/>
      <c r="AE88" s="105"/>
      <c r="AF88" s="105"/>
      <c r="AG88" s="105"/>
      <c r="AH88" s="106"/>
      <c r="AI88" s="107" t="str">
        <f>IF(LEN(C88)&lt;14,"",RIGHT(C88,2))</f>
        <v/>
      </c>
      <c r="AJ88" s="108" t="e">
        <f t="shared" si="10"/>
        <v>#VALUE!</v>
      </c>
      <c r="AK88" s="109" t="str">
        <f>IF(AA88="","",$AA88-$Q88*2)</f>
        <v/>
      </c>
      <c r="AL88" s="109" t="str">
        <f>L_luu1</f>
        <v/>
      </c>
      <c r="AM88" s="110" t="str">
        <f>L_luu2</f>
        <v/>
      </c>
      <c r="AN88" s="111" t="str">
        <f>L_Luu3</f>
        <v/>
      </c>
      <c r="AO88" s="110"/>
      <c r="AP88" s="110"/>
      <c r="AQ88" s="112" t="str">
        <f>L_Loc</f>
        <v/>
      </c>
      <c r="AR88" s="113" t="str">
        <f>L_Loc</f>
        <v/>
      </c>
      <c r="AT88" s="114">
        <v>286</v>
      </c>
    </row>
    <row r="89" spans="1:46" s="114" customFormat="1" ht="17.25" x14ac:dyDescent="0.3">
      <c r="A89" s="91" t="str">
        <f>L_time</f>
        <v/>
      </c>
      <c r="B89" s="92" t="str">
        <f>L_TGca</f>
        <v/>
      </c>
      <c r="C89" s="158"/>
      <c r="D89" s="92" t="str">
        <f t="shared" si="8"/>
        <v/>
      </c>
      <c r="E89" s="94" t="str">
        <f>L_tt</f>
        <v/>
      </c>
      <c r="F89" s="156" t="str">
        <f>L_He</f>
        <v/>
      </c>
      <c r="G89" s="96" t="str">
        <f>L_MaHP</f>
        <v/>
      </c>
      <c r="H89" s="97" t="str">
        <f>L_Loc2</f>
        <v/>
      </c>
      <c r="I89" s="96" t="str">
        <f>L_Loc</f>
        <v/>
      </c>
      <c r="J89" s="96" t="str">
        <f>L_Loc</f>
        <v/>
      </c>
      <c r="K89" s="96" t="str">
        <f>L_Loc</f>
        <v/>
      </c>
      <c r="L89" s="98"/>
      <c r="M89" s="96" t="str">
        <f>_Ngay</f>
        <v/>
      </c>
      <c r="N89" s="99"/>
      <c r="O89" s="96" t="e">
        <f t="shared" si="11"/>
        <v>#VALUE!</v>
      </c>
      <c r="P89" s="96" t="e">
        <f>L_SV_P</f>
        <v>#VALUE!</v>
      </c>
      <c r="Q89" s="100" t="e">
        <f>L_SP</f>
        <v>#VALUE!</v>
      </c>
      <c r="R89" s="101"/>
      <c r="S89" s="101"/>
      <c r="T89" s="101"/>
      <c r="U89" s="101"/>
      <c r="V89" s="101"/>
      <c r="W89" s="101"/>
      <c r="X89" s="101"/>
      <c r="Y89" s="101"/>
      <c r="Z89" s="101"/>
      <c r="AA89" s="102"/>
      <c r="AB89" s="103" t="str">
        <f>L_cham</f>
        <v/>
      </c>
      <c r="AC89" s="103" t="str">
        <f>L_Nop</f>
        <v/>
      </c>
      <c r="AD89" s="104"/>
      <c r="AE89" s="105"/>
      <c r="AF89" s="105"/>
      <c r="AG89" s="105"/>
      <c r="AH89" s="106"/>
      <c r="AI89" s="107" t="str">
        <f>IF(LEN(C89)&lt;14,"",RIGHT(C89,2))</f>
        <v/>
      </c>
      <c r="AJ89" s="108" t="e">
        <f t="shared" si="10"/>
        <v>#VALUE!</v>
      </c>
      <c r="AK89" s="109" t="str">
        <f>IF(AA89="","",$AA89-$Q89*2)</f>
        <v/>
      </c>
      <c r="AL89" s="109" t="str">
        <f>L_luu1</f>
        <v/>
      </c>
      <c r="AM89" s="110" t="str">
        <f>L_luu2</f>
        <v/>
      </c>
      <c r="AN89" s="111" t="str">
        <f>L_Luu3</f>
        <v/>
      </c>
      <c r="AO89" s="110"/>
      <c r="AP89" s="110"/>
      <c r="AQ89" s="112" t="str">
        <f>L_Loc</f>
        <v/>
      </c>
      <c r="AR89" s="113" t="str">
        <f>L_Loc</f>
        <v/>
      </c>
      <c r="AT89" s="114">
        <v>286</v>
      </c>
    </row>
    <row r="90" spans="1:46" s="114" customFormat="1" ht="17.25" x14ac:dyDescent="0.3">
      <c r="A90" s="91" t="str">
        <f>L_time</f>
        <v/>
      </c>
      <c r="B90" s="92" t="str">
        <f>L_TGca</f>
        <v/>
      </c>
      <c r="C90" s="134"/>
      <c r="D90" s="92" t="str">
        <f t="shared" si="8"/>
        <v/>
      </c>
      <c r="E90" s="94" t="str">
        <f>L_tt</f>
        <v/>
      </c>
      <c r="F90" s="156" t="str">
        <f>L_He</f>
        <v/>
      </c>
      <c r="G90" s="96" t="str">
        <f>L_MaHP</f>
        <v/>
      </c>
      <c r="H90" s="97" t="str">
        <f>L_Loc2</f>
        <v/>
      </c>
      <c r="I90" s="96" t="str">
        <f>L_Loc</f>
        <v/>
      </c>
      <c r="J90" s="96" t="str">
        <f>L_Loc</f>
        <v/>
      </c>
      <c r="K90" s="96" t="str">
        <f>L_Loc</f>
        <v/>
      </c>
      <c r="L90" s="98"/>
      <c r="M90" s="96" t="str">
        <f>_Ngay</f>
        <v/>
      </c>
      <c r="N90" s="99"/>
      <c r="O90" s="96" t="e">
        <f t="shared" si="11"/>
        <v>#VALUE!</v>
      </c>
      <c r="P90" s="96" t="e">
        <f>L_SV_P</f>
        <v>#VALUE!</v>
      </c>
      <c r="Q90" s="100" t="e">
        <f>L_SP</f>
        <v>#VALUE!</v>
      </c>
      <c r="R90" s="101"/>
      <c r="S90" s="101"/>
      <c r="T90" s="101"/>
      <c r="U90" s="101"/>
      <c r="V90" s="101"/>
      <c r="W90" s="101"/>
      <c r="X90" s="101"/>
      <c r="Y90" s="101"/>
      <c r="Z90" s="101"/>
      <c r="AA90" s="102"/>
      <c r="AB90" s="103" t="str">
        <f>L_cham</f>
        <v/>
      </c>
      <c r="AC90" s="103" t="str">
        <f>L_Nop</f>
        <v/>
      </c>
      <c r="AD90" s="104"/>
      <c r="AE90" s="105"/>
      <c r="AF90" s="105"/>
      <c r="AG90" s="105"/>
      <c r="AH90" s="106"/>
      <c r="AI90" s="107" t="str">
        <f>IF(LEN(C90)&lt;14,"",RIGHT(C90,2))</f>
        <v/>
      </c>
      <c r="AJ90" s="108" t="e">
        <f t="shared" si="10"/>
        <v>#VALUE!</v>
      </c>
      <c r="AK90" s="109" t="str">
        <f>IF(AA90="","",$AA90-$Q90*2)</f>
        <v/>
      </c>
      <c r="AL90" s="109" t="str">
        <f>L_luu1</f>
        <v/>
      </c>
      <c r="AM90" s="110" t="str">
        <f>L_luu2</f>
        <v/>
      </c>
      <c r="AN90" s="111" t="str">
        <f>L_Luu3</f>
        <v/>
      </c>
      <c r="AO90" s="110"/>
      <c r="AP90" s="110"/>
      <c r="AQ90" s="112" t="str">
        <f>L_Loc</f>
        <v/>
      </c>
      <c r="AR90" s="113" t="str">
        <f>L_Loc</f>
        <v/>
      </c>
      <c r="AT90" s="114">
        <v>286</v>
      </c>
    </row>
    <row r="91" spans="1:46" s="114" customFormat="1" ht="17.25" x14ac:dyDescent="0.3">
      <c r="A91" s="91" t="str">
        <f>L_time</f>
        <v/>
      </c>
      <c r="B91" s="92" t="str">
        <f>L_TGca</f>
        <v/>
      </c>
      <c r="C91" s="93"/>
      <c r="D91" s="92" t="str">
        <f t="shared" si="8"/>
        <v/>
      </c>
      <c r="E91" s="94" t="str">
        <f>L_tt</f>
        <v/>
      </c>
      <c r="F91" s="156" t="str">
        <f>L_He</f>
        <v/>
      </c>
      <c r="G91" s="96" t="str">
        <f>L_MaHP</f>
        <v/>
      </c>
      <c r="H91" s="97" t="str">
        <f>L_Loc2</f>
        <v/>
      </c>
      <c r="I91" s="96" t="str">
        <f>L_Loc</f>
        <v/>
      </c>
      <c r="J91" s="96" t="str">
        <f>L_Loc</f>
        <v/>
      </c>
      <c r="K91" s="96" t="str">
        <f>L_Loc</f>
        <v/>
      </c>
      <c r="L91" s="98"/>
      <c r="M91" s="96" t="str">
        <f>_Ngay</f>
        <v/>
      </c>
      <c r="N91" s="99"/>
      <c r="O91" s="96" t="e">
        <f t="shared" si="11"/>
        <v>#VALUE!</v>
      </c>
      <c r="P91" s="96" t="e">
        <f>L_SV_P</f>
        <v>#VALUE!</v>
      </c>
      <c r="Q91" s="100" t="e">
        <f>L_SP</f>
        <v>#VALUE!</v>
      </c>
      <c r="R91" s="101"/>
      <c r="S91" s="101"/>
      <c r="T91" s="101"/>
      <c r="U91" s="101"/>
      <c r="V91" s="101"/>
      <c r="W91" s="101"/>
      <c r="X91" s="101"/>
      <c r="Y91" s="101"/>
      <c r="Z91" s="101"/>
      <c r="AA91" s="102"/>
      <c r="AB91" s="103" t="str">
        <f>L_cham</f>
        <v/>
      </c>
      <c r="AC91" s="103" t="str">
        <f>L_Nop</f>
        <v/>
      </c>
      <c r="AD91" s="104"/>
      <c r="AE91" s="105"/>
      <c r="AF91" s="105"/>
      <c r="AG91" s="105"/>
      <c r="AH91" s="106"/>
      <c r="AI91" s="107" t="str">
        <f>IF(LEN(C91)&lt;14,"",RIGHT(C91,2))</f>
        <v/>
      </c>
      <c r="AJ91" s="108" t="e">
        <f t="shared" si="10"/>
        <v>#VALUE!</v>
      </c>
      <c r="AK91" s="109" t="str">
        <f>IF(AA91="","",$AA91-$Q91*2)</f>
        <v/>
      </c>
      <c r="AL91" s="109" t="str">
        <f>L_luu1</f>
        <v/>
      </c>
      <c r="AM91" s="110" t="str">
        <f>L_luu2</f>
        <v/>
      </c>
      <c r="AN91" s="111" t="str">
        <f>L_Luu3</f>
        <v/>
      </c>
      <c r="AO91" s="110"/>
      <c r="AP91" s="110"/>
      <c r="AQ91" s="112" t="str">
        <f>L_Loc</f>
        <v/>
      </c>
      <c r="AR91" s="113" t="str">
        <f>L_Loc</f>
        <v/>
      </c>
      <c r="AT91" s="114">
        <v>286</v>
      </c>
    </row>
    <row r="92" spans="1:46" s="114" customFormat="1" ht="17.25" x14ac:dyDescent="0.3">
      <c r="A92" s="91" t="str">
        <f>L_time</f>
        <v/>
      </c>
      <c r="B92" s="92" t="str">
        <f>L_TGca</f>
        <v/>
      </c>
      <c r="C92" s="116"/>
      <c r="D92" s="92" t="str">
        <f t="shared" si="8"/>
        <v/>
      </c>
      <c r="E92" s="94" t="str">
        <f>L_tt</f>
        <v/>
      </c>
      <c r="F92" s="156" t="str">
        <f>L_He</f>
        <v/>
      </c>
      <c r="G92" s="96" t="str">
        <f>L_MaHP</f>
        <v/>
      </c>
      <c r="H92" s="97" t="str">
        <f>L_Loc2</f>
        <v/>
      </c>
      <c r="I92" s="96" t="str">
        <f>L_Loc</f>
        <v/>
      </c>
      <c r="J92" s="96" t="str">
        <f>L_Loc</f>
        <v/>
      </c>
      <c r="K92" s="96" t="str">
        <f>L_Loc</f>
        <v/>
      </c>
      <c r="L92" s="98"/>
      <c r="M92" s="96" t="str">
        <f>_Ngay</f>
        <v/>
      </c>
      <c r="N92" s="99"/>
      <c r="O92" s="96" t="e">
        <f t="shared" si="11"/>
        <v>#VALUE!</v>
      </c>
      <c r="P92" s="96" t="e">
        <f>L_SV_P</f>
        <v>#VALUE!</v>
      </c>
      <c r="Q92" s="100" t="e">
        <f>L_SP</f>
        <v>#VALUE!</v>
      </c>
      <c r="R92" s="101"/>
      <c r="S92" s="101"/>
      <c r="T92" s="101"/>
      <c r="U92" s="101"/>
      <c r="V92" s="101"/>
      <c r="W92" s="101"/>
      <c r="X92" s="101"/>
      <c r="Y92" s="101"/>
      <c r="Z92" s="101"/>
      <c r="AA92" s="102"/>
      <c r="AB92" s="103" t="str">
        <f>L_cham</f>
        <v/>
      </c>
      <c r="AC92" s="103" t="str">
        <f>L_Nop</f>
        <v/>
      </c>
      <c r="AD92" s="104"/>
      <c r="AE92" s="105"/>
      <c r="AF92" s="105"/>
      <c r="AG92" s="105"/>
      <c r="AH92" s="106"/>
      <c r="AI92" s="107" t="str">
        <f>IF(LEN(C92)&lt;14,"",RIGHT(C92,2))</f>
        <v/>
      </c>
      <c r="AJ92" s="108" t="e">
        <f t="shared" si="10"/>
        <v>#VALUE!</v>
      </c>
      <c r="AK92" s="109" t="str">
        <f>IF(AA92="","",$AA92-$Q92*2)</f>
        <v/>
      </c>
      <c r="AL92" s="109" t="str">
        <f>L_luu1</f>
        <v/>
      </c>
      <c r="AM92" s="110" t="str">
        <f>L_luu2</f>
        <v/>
      </c>
      <c r="AN92" s="111" t="str">
        <f>L_Luu3</f>
        <v/>
      </c>
      <c r="AO92" s="110"/>
      <c r="AP92" s="110"/>
      <c r="AQ92" s="112" t="str">
        <f>L_Loc</f>
        <v/>
      </c>
      <c r="AR92" s="113" t="str">
        <f>L_Loc</f>
        <v/>
      </c>
      <c r="AT92" s="114">
        <v>286</v>
      </c>
    </row>
    <row r="93" spans="1:46" s="114" customFormat="1" ht="17.25" x14ac:dyDescent="0.3">
      <c r="A93" s="91" t="str">
        <f>L_time</f>
        <v/>
      </c>
      <c r="B93" s="92" t="str">
        <f>L_TGca</f>
        <v/>
      </c>
      <c r="C93" s="93"/>
      <c r="D93" s="92" t="str">
        <f t="shared" si="8"/>
        <v/>
      </c>
      <c r="E93" s="94" t="str">
        <f>L_tt</f>
        <v/>
      </c>
      <c r="F93" s="156" t="str">
        <f>L_He</f>
        <v/>
      </c>
      <c r="G93" s="96" t="str">
        <f>L_MaHP</f>
        <v/>
      </c>
      <c r="H93" s="97" t="str">
        <f>L_Loc2</f>
        <v/>
      </c>
      <c r="I93" s="96" t="str">
        <f>L_Loc</f>
        <v/>
      </c>
      <c r="J93" s="96" t="str">
        <f>L_Loc</f>
        <v/>
      </c>
      <c r="K93" s="96" t="str">
        <f>L_Loc</f>
        <v/>
      </c>
      <c r="L93" s="98"/>
      <c r="M93" s="96" t="str">
        <f>_Ngay</f>
        <v/>
      </c>
      <c r="N93" s="99"/>
      <c r="O93" s="96" t="e">
        <f t="shared" si="11"/>
        <v>#VALUE!</v>
      </c>
      <c r="P93" s="96" t="e">
        <f>L_SV_P</f>
        <v>#VALUE!</v>
      </c>
      <c r="Q93" s="100" t="e">
        <f>L_SP</f>
        <v>#VALUE!</v>
      </c>
      <c r="R93" s="101"/>
      <c r="S93" s="101"/>
      <c r="T93" s="101"/>
      <c r="U93" s="101"/>
      <c r="V93" s="101"/>
      <c r="W93" s="101"/>
      <c r="X93" s="101"/>
      <c r="Y93" s="101"/>
      <c r="Z93" s="101"/>
      <c r="AA93" s="102"/>
      <c r="AB93" s="103" t="str">
        <f>L_cham</f>
        <v/>
      </c>
      <c r="AC93" s="103" t="str">
        <f>L_Nop</f>
        <v/>
      </c>
      <c r="AD93" s="104"/>
      <c r="AE93" s="105"/>
      <c r="AF93" s="105"/>
      <c r="AG93" s="105"/>
      <c r="AH93" s="106"/>
      <c r="AI93" s="107" t="str">
        <f>IF(LEN(C93)&lt;14,"",RIGHT(C93,2))</f>
        <v/>
      </c>
      <c r="AJ93" s="108" t="e">
        <f t="shared" si="10"/>
        <v>#VALUE!</v>
      </c>
      <c r="AK93" s="109" t="str">
        <f>IF(AA93="","",$AA93-$Q93*2)</f>
        <v/>
      </c>
      <c r="AL93" s="109" t="str">
        <f>L_luu1</f>
        <v/>
      </c>
      <c r="AM93" s="110" t="str">
        <f>L_luu2</f>
        <v/>
      </c>
      <c r="AN93" s="111" t="str">
        <f>L_Luu3</f>
        <v/>
      </c>
      <c r="AO93" s="110"/>
      <c r="AP93" s="110"/>
      <c r="AQ93" s="112" t="str">
        <f>L_Loc</f>
        <v/>
      </c>
      <c r="AR93" s="113" t="str">
        <f>L_Loc</f>
        <v/>
      </c>
      <c r="AT93" s="114">
        <v>286</v>
      </c>
    </row>
    <row r="94" spans="1:46" s="114" customFormat="1" ht="17.25" x14ac:dyDescent="0.3">
      <c r="A94" s="91" t="str">
        <f>L_time</f>
        <v/>
      </c>
      <c r="B94" s="92" t="str">
        <f>L_TGca</f>
        <v/>
      </c>
      <c r="C94" s="93"/>
      <c r="D94" s="92" t="str">
        <f t="shared" si="8"/>
        <v/>
      </c>
      <c r="E94" s="94" t="str">
        <f>L_tt</f>
        <v/>
      </c>
      <c r="F94" s="156" t="str">
        <f>L_He</f>
        <v/>
      </c>
      <c r="G94" s="96" t="str">
        <f>L_MaHP</f>
        <v/>
      </c>
      <c r="H94" s="97" t="str">
        <f>L_Loc2</f>
        <v/>
      </c>
      <c r="I94" s="96" t="str">
        <f>L_Loc</f>
        <v/>
      </c>
      <c r="J94" s="96" t="str">
        <f>L_Loc</f>
        <v/>
      </c>
      <c r="K94" s="96" t="str">
        <f>L_Loc</f>
        <v/>
      </c>
      <c r="L94" s="98"/>
      <c r="M94" s="96" t="str">
        <f>_Ngay</f>
        <v/>
      </c>
      <c r="N94" s="99"/>
      <c r="O94" s="96" t="e">
        <f t="shared" si="11"/>
        <v>#VALUE!</v>
      </c>
      <c r="P94" s="96" t="e">
        <f>L_SV_P</f>
        <v>#VALUE!</v>
      </c>
      <c r="Q94" s="100" t="e">
        <f>L_SP</f>
        <v>#VALUE!</v>
      </c>
      <c r="R94" s="101"/>
      <c r="S94" s="101"/>
      <c r="T94" s="101"/>
      <c r="U94" s="101"/>
      <c r="V94" s="101"/>
      <c r="W94" s="101"/>
      <c r="X94" s="101"/>
      <c r="Y94" s="101"/>
      <c r="Z94" s="101"/>
      <c r="AA94" s="102"/>
      <c r="AB94" s="103" t="str">
        <f>L_cham</f>
        <v/>
      </c>
      <c r="AC94" s="103" t="str">
        <f>L_Nop</f>
        <v/>
      </c>
      <c r="AD94" s="104"/>
      <c r="AE94" s="105"/>
      <c r="AF94" s="105"/>
      <c r="AG94" s="105"/>
      <c r="AH94" s="106"/>
      <c r="AI94" s="107" t="str">
        <f>IF(LEN(C94)&lt;14,"",RIGHT(C94,2))</f>
        <v/>
      </c>
      <c r="AJ94" s="108" t="e">
        <f t="shared" si="10"/>
        <v>#VALUE!</v>
      </c>
      <c r="AK94" s="109" t="str">
        <f>IF(AA94="","",$AA94-$Q94*2)</f>
        <v/>
      </c>
      <c r="AL94" s="109" t="str">
        <f>L_luu1</f>
        <v/>
      </c>
      <c r="AM94" s="110" t="str">
        <f>L_luu2</f>
        <v/>
      </c>
      <c r="AN94" s="111" t="str">
        <f>L_Luu3</f>
        <v/>
      </c>
      <c r="AO94" s="110"/>
      <c r="AP94" s="110"/>
      <c r="AQ94" s="112" t="str">
        <f>L_Loc</f>
        <v/>
      </c>
      <c r="AR94" s="113" t="str">
        <f>L_Loc</f>
        <v/>
      </c>
      <c r="AT94" s="114">
        <v>286</v>
      </c>
    </row>
    <row r="95" spans="1:46" s="114" customFormat="1" ht="17.25" x14ac:dyDescent="0.3">
      <c r="A95" s="91" t="str">
        <f>L_time</f>
        <v/>
      </c>
      <c r="B95" s="92" t="str">
        <f>L_TGca</f>
        <v/>
      </c>
      <c r="C95" s="93"/>
      <c r="D95" s="92" t="str">
        <f t="shared" si="8"/>
        <v/>
      </c>
      <c r="E95" s="94" t="str">
        <f>L_tt</f>
        <v/>
      </c>
      <c r="F95" s="156" t="str">
        <f>L_He</f>
        <v/>
      </c>
      <c r="G95" s="96" t="str">
        <f>L_MaHP</f>
        <v/>
      </c>
      <c r="H95" s="97" t="str">
        <f>L_Loc2</f>
        <v/>
      </c>
      <c r="I95" s="96" t="str">
        <f>L_Loc</f>
        <v/>
      </c>
      <c r="J95" s="96" t="str">
        <f>L_Loc</f>
        <v/>
      </c>
      <c r="K95" s="96" t="str">
        <f>L_Loc</f>
        <v/>
      </c>
      <c r="L95" s="98"/>
      <c r="M95" s="96" t="str">
        <f>_Ngay</f>
        <v/>
      </c>
      <c r="N95" s="99"/>
      <c r="O95" s="96" t="e">
        <f t="shared" si="11"/>
        <v>#VALUE!</v>
      </c>
      <c r="P95" s="96" t="e">
        <f>L_SV_P</f>
        <v>#VALUE!</v>
      </c>
      <c r="Q95" s="100" t="e">
        <f>L_SP</f>
        <v>#VALUE!</v>
      </c>
      <c r="R95" s="101"/>
      <c r="S95" s="101"/>
      <c r="T95" s="101"/>
      <c r="U95" s="101"/>
      <c r="V95" s="101"/>
      <c r="W95" s="101"/>
      <c r="X95" s="101"/>
      <c r="Y95" s="101"/>
      <c r="Z95" s="101"/>
      <c r="AA95" s="102"/>
      <c r="AB95" s="103" t="str">
        <f>L_cham</f>
        <v/>
      </c>
      <c r="AC95" s="103" t="str">
        <f>L_Nop</f>
        <v/>
      </c>
      <c r="AD95" s="104"/>
      <c r="AE95" s="105"/>
      <c r="AF95" s="105"/>
      <c r="AG95" s="105"/>
      <c r="AH95" s="106"/>
      <c r="AI95" s="107" t="str">
        <f>IF(LEN(C95)&lt;14,"",RIGHT(C95,2))</f>
        <v/>
      </c>
      <c r="AJ95" s="108" t="e">
        <f t="shared" si="10"/>
        <v>#VALUE!</v>
      </c>
      <c r="AK95" s="109" t="str">
        <f>IF(AA95="","",$AA95-$Q95*2)</f>
        <v/>
      </c>
      <c r="AL95" s="109" t="str">
        <f>L_luu1</f>
        <v/>
      </c>
      <c r="AM95" s="110" t="str">
        <f>L_luu2</f>
        <v/>
      </c>
      <c r="AN95" s="111" t="str">
        <f>L_Luu3</f>
        <v/>
      </c>
      <c r="AO95" s="110"/>
      <c r="AP95" s="110"/>
      <c r="AQ95" s="112" t="str">
        <f>L_Loc</f>
        <v/>
      </c>
      <c r="AR95" s="113" t="str">
        <f>L_Loc</f>
        <v/>
      </c>
      <c r="AT95" s="114">
        <v>286</v>
      </c>
    </row>
    <row r="96" spans="1:46" s="114" customFormat="1" ht="17.25" x14ac:dyDescent="0.3">
      <c r="A96" s="91" t="str">
        <f>L_time</f>
        <v/>
      </c>
      <c r="B96" s="92" t="str">
        <f>L_TGca</f>
        <v/>
      </c>
      <c r="C96" s="93"/>
      <c r="D96" s="92" t="str">
        <f t="shared" si="8"/>
        <v/>
      </c>
      <c r="E96" s="94" t="str">
        <f>L_tt</f>
        <v/>
      </c>
      <c r="F96" s="156" t="str">
        <f>L_He</f>
        <v/>
      </c>
      <c r="G96" s="96" t="str">
        <f>L_MaHP</f>
        <v/>
      </c>
      <c r="H96" s="97" t="str">
        <f>L_Loc2</f>
        <v/>
      </c>
      <c r="I96" s="96" t="str">
        <f>L_Loc</f>
        <v/>
      </c>
      <c r="J96" s="96" t="str">
        <f>L_Loc</f>
        <v/>
      </c>
      <c r="K96" s="96" t="str">
        <f>L_Loc</f>
        <v/>
      </c>
      <c r="L96" s="98"/>
      <c r="M96" s="96" t="str">
        <f>_Ngay</f>
        <v/>
      </c>
      <c r="N96" s="99"/>
      <c r="O96" s="96" t="e">
        <f t="shared" si="11"/>
        <v>#VALUE!</v>
      </c>
      <c r="P96" s="96" t="e">
        <f>L_SV_P</f>
        <v>#VALUE!</v>
      </c>
      <c r="Q96" s="100" t="e">
        <f>L_SP</f>
        <v>#VALUE!</v>
      </c>
      <c r="R96" s="101"/>
      <c r="S96" s="101"/>
      <c r="T96" s="101"/>
      <c r="U96" s="101"/>
      <c r="V96" s="101"/>
      <c r="W96" s="101"/>
      <c r="X96" s="101"/>
      <c r="Y96" s="101"/>
      <c r="Z96" s="101"/>
      <c r="AA96" s="102"/>
      <c r="AB96" s="103" t="str">
        <f>L_cham</f>
        <v/>
      </c>
      <c r="AC96" s="103" t="str">
        <f>L_Nop</f>
        <v/>
      </c>
      <c r="AD96" s="104"/>
      <c r="AE96" s="105"/>
      <c r="AF96" s="105"/>
      <c r="AG96" s="105"/>
      <c r="AH96" s="106"/>
      <c r="AI96" s="107" t="str">
        <f>IF(LEN(C96)&lt;14,"",RIGHT(C96,2))</f>
        <v/>
      </c>
      <c r="AJ96" s="108" t="e">
        <f t="shared" si="10"/>
        <v>#VALUE!</v>
      </c>
      <c r="AK96" s="109" t="str">
        <f>IF(AA96="","",$AA96-$Q96*2)</f>
        <v/>
      </c>
      <c r="AL96" s="109" t="str">
        <f>L_luu1</f>
        <v/>
      </c>
      <c r="AM96" s="110" t="str">
        <f>L_luu2</f>
        <v/>
      </c>
      <c r="AN96" s="111" t="str">
        <f>L_Luu3</f>
        <v/>
      </c>
      <c r="AO96" s="110"/>
      <c r="AP96" s="110"/>
      <c r="AQ96" s="112" t="str">
        <f>L_Loc</f>
        <v/>
      </c>
      <c r="AR96" s="113" t="str">
        <f>L_Loc</f>
        <v/>
      </c>
      <c r="AT96" s="114">
        <v>286</v>
      </c>
    </row>
    <row r="97" spans="1:46" s="114" customFormat="1" ht="17.25" x14ac:dyDescent="0.3">
      <c r="A97" s="91" t="str">
        <f>L_time</f>
        <v/>
      </c>
      <c r="B97" s="92" t="str">
        <f>L_TGca</f>
        <v/>
      </c>
      <c r="C97" s="93"/>
      <c r="D97" s="92" t="str">
        <f t="shared" si="8"/>
        <v/>
      </c>
      <c r="E97" s="94" t="str">
        <f>L_tt</f>
        <v/>
      </c>
      <c r="F97" s="156" t="str">
        <f>L_He</f>
        <v/>
      </c>
      <c r="G97" s="96" t="str">
        <f>L_MaHP</f>
        <v/>
      </c>
      <c r="H97" s="97" t="str">
        <f>L_Loc2</f>
        <v/>
      </c>
      <c r="I97" s="96" t="str">
        <f>L_Loc</f>
        <v/>
      </c>
      <c r="J97" s="96" t="str">
        <f>L_Loc</f>
        <v/>
      </c>
      <c r="K97" s="96" t="str">
        <f>L_Loc</f>
        <v/>
      </c>
      <c r="L97" s="98"/>
      <c r="M97" s="96" t="str">
        <f>_Ngay</f>
        <v/>
      </c>
      <c r="N97" s="99"/>
      <c r="O97" s="96" t="e">
        <f t="shared" si="11"/>
        <v>#VALUE!</v>
      </c>
      <c r="P97" s="96" t="e">
        <f>L_SV_P</f>
        <v>#VALUE!</v>
      </c>
      <c r="Q97" s="100" t="e">
        <f>L_SP</f>
        <v>#VALUE!</v>
      </c>
      <c r="R97" s="101"/>
      <c r="S97" s="101"/>
      <c r="T97" s="101"/>
      <c r="U97" s="101"/>
      <c r="V97" s="101"/>
      <c r="W97" s="101"/>
      <c r="X97" s="101"/>
      <c r="Y97" s="101"/>
      <c r="Z97" s="101"/>
      <c r="AA97" s="102"/>
      <c r="AB97" s="103" t="str">
        <f>L_cham</f>
        <v/>
      </c>
      <c r="AC97" s="103" t="str">
        <f>L_Nop</f>
        <v/>
      </c>
      <c r="AD97" s="104"/>
      <c r="AE97" s="105"/>
      <c r="AF97" s="105"/>
      <c r="AG97" s="105"/>
      <c r="AH97" s="106"/>
      <c r="AI97" s="107" t="str">
        <f>IF(LEN(C97)&lt;14,"",RIGHT(C97,2))</f>
        <v/>
      </c>
      <c r="AJ97" s="108" t="e">
        <f t="shared" si="10"/>
        <v>#VALUE!</v>
      </c>
      <c r="AK97" s="109" t="str">
        <f>IF(AA97="","",$AA97-$Q97*2)</f>
        <v/>
      </c>
      <c r="AL97" s="109" t="str">
        <f>L_luu1</f>
        <v/>
      </c>
      <c r="AM97" s="110" t="str">
        <f>L_luu2</f>
        <v/>
      </c>
      <c r="AN97" s="111" t="str">
        <f>L_Luu3</f>
        <v/>
      </c>
      <c r="AO97" s="110"/>
      <c r="AP97" s="110"/>
      <c r="AQ97" s="112" t="str">
        <f>L_Loc</f>
        <v/>
      </c>
      <c r="AR97" s="113" t="str">
        <f>L_Loc</f>
        <v/>
      </c>
      <c r="AT97" s="114">
        <v>286</v>
      </c>
    </row>
    <row r="98" spans="1:46" s="114" customFormat="1" ht="17.25" x14ac:dyDescent="0.3">
      <c r="A98" s="91" t="str">
        <f>L_time</f>
        <v/>
      </c>
      <c r="B98" s="92" t="str">
        <f>L_TGca</f>
        <v/>
      </c>
      <c r="C98" s="93"/>
      <c r="D98" s="92" t="str">
        <f t="shared" ref="D98:D158" si="12">IF(C98="","",LEFT($C98,FIND("-",$C98,1)+2))</f>
        <v/>
      </c>
      <c r="E98" s="94" t="str">
        <f>L_tt</f>
        <v/>
      </c>
      <c r="F98" s="156" t="str">
        <f>L_He</f>
        <v/>
      </c>
      <c r="G98" s="96" t="str">
        <f>L_MaHP</f>
        <v/>
      </c>
      <c r="H98" s="97" t="str">
        <f>L_Loc2</f>
        <v/>
      </c>
      <c r="I98" s="96" t="str">
        <f>L_Loc</f>
        <v/>
      </c>
      <c r="J98" s="96" t="str">
        <f>L_Loc</f>
        <v/>
      </c>
      <c r="K98" s="96" t="str">
        <f>L_Loc</f>
        <v/>
      </c>
      <c r="L98" s="98"/>
      <c r="M98" s="96" t="str">
        <f>_Ngay</f>
        <v/>
      </c>
      <c r="N98" s="99"/>
      <c r="O98" s="96" t="e">
        <f t="shared" si="11"/>
        <v>#VALUE!</v>
      </c>
      <c r="P98" s="96" t="e">
        <f>L_SV_P</f>
        <v>#VALUE!</v>
      </c>
      <c r="Q98" s="100" t="e">
        <f>L_SP</f>
        <v>#VALUE!</v>
      </c>
      <c r="R98" s="101"/>
      <c r="S98" s="101"/>
      <c r="T98" s="101"/>
      <c r="U98" s="101"/>
      <c r="V98" s="101"/>
      <c r="W98" s="101"/>
      <c r="X98" s="101"/>
      <c r="Y98" s="101"/>
      <c r="Z98" s="101"/>
      <c r="AA98" s="102"/>
      <c r="AB98" s="103" t="str">
        <f>L_cham</f>
        <v/>
      </c>
      <c r="AC98" s="103" t="str">
        <f>L_Nop</f>
        <v/>
      </c>
      <c r="AD98" s="104"/>
      <c r="AE98" s="105"/>
      <c r="AF98" s="105"/>
      <c r="AG98" s="105"/>
      <c r="AH98" s="106"/>
      <c r="AI98" s="107" t="str">
        <f>IF(LEN(C98)&lt;14,"",RIGHT(C98,2))</f>
        <v/>
      </c>
      <c r="AJ98" s="108" t="e">
        <f t="shared" ref="AJ98:AJ158" si="13">IF($Q98=0,"",IF(MOD($O98,$P98)=0,$P98,MOD($O98,$P98)))</f>
        <v>#VALUE!</v>
      </c>
      <c r="AK98" s="109" t="str">
        <f>IF(AA98="","",$AA98-$Q98*2)</f>
        <v/>
      </c>
      <c r="AL98" s="109" t="str">
        <f>L_luu1</f>
        <v/>
      </c>
      <c r="AM98" s="110" t="str">
        <f>L_luu2</f>
        <v/>
      </c>
      <c r="AN98" s="111" t="str">
        <f>L_Luu3</f>
        <v/>
      </c>
      <c r="AO98" s="110"/>
      <c r="AP98" s="110"/>
      <c r="AQ98" s="112" t="str">
        <f>L_Loc</f>
        <v/>
      </c>
      <c r="AR98" s="113" t="str">
        <f>L_Loc</f>
        <v/>
      </c>
      <c r="AT98" s="114">
        <v>286</v>
      </c>
    </row>
    <row r="99" spans="1:46" s="114" customFormat="1" ht="17.25" x14ac:dyDescent="0.3">
      <c r="A99" s="91" t="str">
        <f>L_time</f>
        <v/>
      </c>
      <c r="B99" s="92" t="str">
        <f>L_TGca</f>
        <v/>
      </c>
      <c r="C99" s="134"/>
      <c r="D99" s="92" t="str">
        <f t="shared" si="12"/>
        <v/>
      </c>
      <c r="E99" s="94" t="str">
        <f>L_tt</f>
        <v/>
      </c>
      <c r="F99" s="156" t="str">
        <f>L_He</f>
        <v/>
      </c>
      <c r="G99" s="96" t="str">
        <f>L_MaHP</f>
        <v/>
      </c>
      <c r="H99" s="97" t="str">
        <f>L_Loc2</f>
        <v/>
      </c>
      <c r="I99" s="96" t="str">
        <f>L_Loc</f>
        <v/>
      </c>
      <c r="J99" s="96" t="str">
        <f>L_Loc</f>
        <v/>
      </c>
      <c r="K99" s="96" t="str">
        <f>L_Loc</f>
        <v/>
      </c>
      <c r="L99" s="98"/>
      <c r="M99" s="96" t="str">
        <f>_Ngay</f>
        <v/>
      </c>
      <c r="N99" s="99"/>
      <c r="O99" s="96" t="e">
        <f t="shared" si="11"/>
        <v>#VALUE!</v>
      </c>
      <c r="P99" s="96" t="e">
        <f>L_SV_P</f>
        <v>#VALUE!</v>
      </c>
      <c r="Q99" s="100" t="e">
        <f>L_SP</f>
        <v>#VALUE!</v>
      </c>
      <c r="R99" s="101"/>
      <c r="S99" s="101"/>
      <c r="T99" s="101"/>
      <c r="U99" s="101"/>
      <c r="V99" s="101"/>
      <c r="W99" s="101"/>
      <c r="X99" s="101"/>
      <c r="Y99" s="101"/>
      <c r="Z99" s="101"/>
      <c r="AA99" s="102"/>
      <c r="AB99" s="103" t="str">
        <f>L_cham</f>
        <v/>
      </c>
      <c r="AC99" s="103" t="str">
        <f>L_Nop</f>
        <v/>
      </c>
      <c r="AD99" s="104"/>
      <c r="AE99" s="105"/>
      <c r="AF99" s="105"/>
      <c r="AG99" s="105"/>
      <c r="AH99" s="106"/>
      <c r="AI99" s="107" t="str">
        <f>IF(LEN(C99)&lt;14,"",RIGHT(C99,2))</f>
        <v/>
      </c>
      <c r="AJ99" s="108" t="e">
        <f t="shared" si="13"/>
        <v>#VALUE!</v>
      </c>
      <c r="AK99" s="109" t="str">
        <f>IF(AA99="","",$AA99-$Q99*2)</f>
        <v/>
      </c>
      <c r="AL99" s="109" t="str">
        <f>L_luu1</f>
        <v/>
      </c>
      <c r="AM99" s="110" t="str">
        <f>L_luu2</f>
        <v/>
      </c>
      <c r="AN99" s="111" t="str">
        <f>L_Luu3</f>
        <v/>
      </c>
      <c r="AO99" s="110"/>
      <c r="AP99" s="110"/>
      <c r="AQ99" s="112" t="str">
        <f>L_Loc</f>
        <v/>
      </c>
      <c r="AR99" s="113" t="str">
        <f>L_Loc</f>
        <v/>
      </c>
      <c r="AT99" s="114">
        <v>286</v>
      </c>
    </row>
    <row r="100" spans="1:46" s="114" customFormat="1" ht="17.25" x14ac:dyDescent="0.3">
      <c r="A100" s="91" t="str">
        <f>L_time</f>
        <v/>
      </c>
      <c r="B100" s="92" t="str">
        <f>L_TGca</f>
        <v/>
      </c>
      <c r="C100" s="93"/>
      <c r="D100" s="92" t="str">
        <f t="shared" si="12"/>
        <v/>
      </c>
      <c r="E100" s="94" t="str">
        <f>L_tt</f>
        <v/>
      </c>
      <c r="F100" s="156" t="str">
        <f>L_He</f>
        <v/>
      </c>
      <c r="G100" s="96" t="str">
        <f>L_MaHP</f>
        <v/>
      </c>
      <c r="H100" s="97" t="str">
        <f>L_Loc2</f>
        <v/>
      </c>
      <c r="I100" s="96" t="str">
        <f>L_Loc</f>
        <v/>
      </c>
      <c r="J100" s="96" t="str">
        <f>L_Loc</f>
        <v/>
      </c>
      <c r="K100" s="96" t="str">
        <f>L_Loc</f>
        <v/>
      </c>
      <c r="L100" s="98"/>
      <c r="M100" s="96" t="str">
        <f>_Ngay</f>
        <v/>
      </c>
      <c r="N100" s="99"/>
      <c r="O100" s="96" t="e">
        <f t="shared" si="11"/>
        <v>#VALUE!</v>
      </c>
      <c r="P100" s="96" t="e">
        <f>L_SV_P</f>
        <v>#VALUE!</v>
      </c>
      <c r="Q100" s="100" t="e">
        <f>L_SP</f>
        <v>#VALUE!</v>
      </c>
      <c r="R100" s="101"/>
      <c r="S100" s="101"/>
      <c r="T100" s="101"/>
      <c r="U100" s="101"/>
      <c r="V100" s="101"/>
      <c r="W100" s="101"/>
      <c r="X100" s="101"/>
      <c r="Y100" s="101"/>
      <c r="Z100" s="101"/>
      <c r="AA100" s="102"/>
      <c r="AB100" s="103" t="str">
        <f>L_cham</f>
        <v/>
      </c>
      <c r="AC100" s="103" t="str">
        <f>L_Nop</f>
        <v/>
      </c>
      <c r="AD100" s="104"/>
      <c r="AE100" s="105"/>
      <c r="AF100" s="105"/>
      <c r="AG100" s="105"/>
      <c r="AH100" s="106"/>
      <c r="AI100" s="107" t="str">
        <f>IF(LEN(C100)&lt;14,"",RIGHT(C100,2))</f>
        <v/>
      </c>
      <c r="AJ100" s="108" t="e">
        <f t="shared" si="13"/>
        <v>#VALUE!</v>
      </c>
      <c r="AK100" s="109" t="str">
        <f>IF(AA100="","",$AA100-$Q100*2)</f>
        <v/>
      </c>
      <c r="AL100" s="109" t="str">
        <f>L_luu1</f>
        <v/>
      </c>
      <c r="AM100" s="110" t="str">
        <f>L_luu2</f>
        <v/>
      </c>
      <c r="AN100" s="111" t="str">
        <f>L_Luu3</f>
        <v/>
      </c>
      <c r="AO100" s="110"/>
      <c r="AP100" s="110"/>
      <c r="AQ100" s="112" t="str">
        <f>L_Loc</f>
        <v/>
      </c>
      <c r="AR100" s="113" t="str">
        <f>L_Loc</f>
        <v/>
      </c>
      <c r="AT100" s="114">
        <v>286</v>
      </c>
    </row>
    <row r="101" spans="1:46" s="114" customFormat="1" ht="17.25" x14ac:dyDescent="0.3">
      <c r="A101" s="91" t="str">
        <f>L_time</f>
        <v/>
      </c>
      <c r="B101" s="92" t="str">
        <f>L_TGca</f>
        <v/>
      </c>
      <c r="C101" s="134"/>
      <c r="D101" s="92" t="str">
        <f t="shared" si="12"/>
        <v/>
      </c>
      <c r="E101" s="94" t="str">
        <f>L_tt</f>
        <v/>
      </c>
      <c r="F101" s="156" t="str">
        <f>L_He</f>
        <v/>
      </c>
      <c r="G101" s="96" t="str">
        <f>L_MaHP</f>
        <v/>
      </c>
      <c r="H101" s="97" t="str">
        <f>L_Loc2</f>
        <v/>
      </c>
      <c r="I101" s="96" t="str">
        <f>L_Loc</f>
        <v/>
      </c>
      <c r="J101" s="96" t="str">
        <f>L_Loc</f>
        <v/>
      </c>
      <c r="K101" s="96" t="str">
        <f>L_Loc</f>
        <v/>
      </c>
      <c r="L101" s="98"/>
      <c r="M101" s="96" t="str">
        <f>_Ngay</f>
        <v/>
      </c>
      <c r="N101" s="99"/>
      <c r="O101" s="96" t="e">
        <f t="shared" si="11"/>
        <v>#VALUE!</v>
      </c>
      <c r="P101" s="96" t="e">
        <f>L_SV_P</f>
        <v>#VALUE!</v>
      </c>
      <c r="Q101" s="100" t="e">
        <f>L_SP</f>
        <v>#VALUE!</v>
      </c>
      <c r="R101" s="101"/>
      <c r="S101" s="101"/>
      <c r="T101" s="101"/>
      <c r="U101" s="101"/>
      <c r="V101" s="101"/>
      <c r="W101" s="101"/>
      <c r="X101" s="101"/>
      <c r="Y101" s="101"/>
      <c r="Z101" s="101"/>
      <c r="AA101" s="102"/>
      <c r="AB101" s="103" t="str">
        <f>L_cham</f>
        <v/>
      </c>
      <c r="AC101" s="103" t="str">
        <f>L_Nop</f>
        <v/>
      </c>
      <c r="AD101" s="104"/>
      <c r="AE101" s="105"/>
      <c r="AF101" s="105"/>
      <c r="AG101" s="105"/>
      <c r="AH101" s="106"/>
      <c r="AI101" s="107" t="str">
        <f>IF(LEN(C101)&lt;14,"",RIGHT(C101,2))</f>
        <v/>
      </c>
      <c r="AJ101" s="108" t="e">
        <f t="shared" si="13"/>
        <v>#VALUE!</v>
      </c>
      <c r="AK101" s="109" t="str">
        <f>IF(AA101="","",$AA101-$Q101*2)</f>
        <v/>
      </c>
      <c r="AL101" s="109" t="str">
        <f>L_luu1</f>
        <v/>
      </c>
      <c r="AM101" s="110" t="str">
        <f>L_luu2</f>
        <v/>
      </c>
      <c r="AN101" s="111" t="str">
        <f>L_Luu3</f>
        <v/>
      </c>
      <c r="AO101" s="110"/>
      <c r="AP101" s="110"/>
      <c r="AQ101" s="112" t="str">
        <f>L_Loc</f>
        <v/>
      </c>
      <c r="AR101" s="113" t="str">
        <f>L_Loc</f>
        <v/>
      </c>
      <c r="AT101" s="114">
        <v>286</v>
      </c>
    </row>
    <row r="102" spans="1:46" s="114" customFormat="1" ht="17.25" x14ac:dyDescent="0.3">
      <c r="A102" s="91" t="str">
        <f>L_time</f>
        <v/>
      </c>
      <c r="B102" s="92" t="str">
        <f>L_TGca</f>
        <v/>
      </c>
      <c r="C102" s="93"/>
      <c r="D102" s="92" t="str">
        <f t="shared" si="12"/>
        <v/>
      </c>
      <c r="E102" s="94" t="str">
        <f>L_tt</f>
        <v/>
      </c>
      <c r="F102" s="156" t="str">
        <f>L_He</f>
        <v/>
      </c>
      <c r="G102" s="96" t="str">
        <f>L_MaHP</f>
        <v/>
      </c>
      <c r="H102" s="97" t="str">
        <f>L_Loc2</f>
        <v/>
      </c>
      <c r="I102" s="96" t="str">
        <f>L_Loc</f>
        <v/>
      </c>
      <c r="J102" s="96" t="str">
        <f>L_Loc</f>
        <v/>
      </c>
      <c r="K102" s="96" t="str">
        <f>L_Loc</f>
        <v/>
      </c>
      <c r="L102" s="98"/>
      <c r="M102" s="96" t="str">
        <f>_Ngay</f>
        <v/>
      </c>
      <c r="N102" s="99"/>
      <c r="O102" s="96" t="e">
        <f t="shared" si="11"/>
        <v>#VALUE!</v>
      </c>
      <c r="P102" s="96" t="e">
        <f>L_SV_P</f>
        <v>#VALUE!</v>
      </c>
      <c r="Q102" s="100" t="e">
        <f>L_SP</f>
        <v>#VALUE!</v>
      </c>
      <c r="R102" s="101"/>
      <c r="S102" s="101"/>
      <c r="T102" s="101"/>
      <c r="U102" s="101"/>
      <c r="V102" s="101"/>
      <c r="W102" s="101"/>
      <c r="X102" s="101"/>
      <c r="Y102" s="101"/>
      <c r="Z102" s="101"/>
      <c r="AA102" s="102"/>
      <c r="AB102" s="103" t="str">
        <f>L_cham</f>
        <v/>
      </c>
      <c r="AC102" s="103" t="str">
        <f>L_Nop</f>
        <v/>
      </c>
      <c r="AD102" s="104"/>
      <c r="AE102" s="105"/>
      <c r="AF102" s="105"/>
      <c r="AG102" s="105"/>
      <c r="AH102" s="106"/>
      <c r="AI102" s="107" t="str">
        <f>IF(LEN(C102)&lt;14,"",RIGHT(C102,2))</f>
        <v/>
      </c>
      <c r="AJ102" s="108" t="e">
        <f t="shared" si="13"/>
        <v>#VALUE!</v>
      </c>
      <c r="AK102" s="109" t="str">
        <f>IF(AA102="","",$AA102-$Q102*2)</f>
        <v/>
      </c>
      <c r="AL102" s="109" t="str">
        <f>L_luu1</f>
        <v/>
      </c>
      <c r="AM102" s="110" t="str">
        <f>L_luu2</f>
        <v/>
      </c>
      <c r="AN102" s="111" t="str">
        <f>L_Luu3</f>
        <v/>
      </c>
      <c r="AO102" s="110"/>
      <c r="AP102" s="110"/>
      <c r="AQ102" s="112" t="str">
        <f>L_Loc</f>
        <v/>
      </c>
      <c r="AR102" s="113" t="str">
        <f>L_Loc</f>
        <v/>
      </c>
      <c r="AT102" s="114">
        <v>286</v>
      </c>
    </row>
    <row r="103" spans="1:46" s="114" customFormat="1" ht="17.25" x14ac:dyDescent="0.3">
      <c r="A103" s="91" t="str">
        <f>L_time</f>
        <v/>
      </c>
      <c r="B103" s="92" t="str">
        <f>L_TGca</f>
        <v/>
      </c>
      <c r="C103" s="134"/>
      <c r="D103" s="92" t="str">
        <f t="shared" si="12"/>
        <v/>
      </c>
      <c r="E103" s="94" t="str">
        <f>L_tt</f>
        <v/>
      </c>
      <c r="F103" s="156" t="str">
        <f>L_He</f>
        <v/>
      </c>
      <c r="G103" s="96" t="str">
        <f>L_MaHP</f>
        <v/>
      </c>
      <c r="H103" s="97" t="str">
        <f>L_Loc2</f>
        <v/>
      </c>
      <c r="I103" s="96" t="str">
        <f>L_Loc</f>
        <v/>
      </c>
      <c r="J103" s="96" t="str">
        <f>L_Loc</f>
        <v/>
      </c>
      <c r="K103" s="96" t="str">
        <f>L_Loc</f>
        <v/>
      </c>
      <c r="L103" s="98"/>
      <c r="M103" s="96" t="str">
        <f>_Ngay</f>
        <v/>
      </c>
      <c r="N103" s="99"/>
      <c r="O103" s="96" t="e">
        <f t="shared" si="11"/>
        <v>#VALUE!</v>
      </c>
      <c r="P103" s="96" t="e">
        <f>L_SV_P</f>
        <v>#VALUE!</v>
      </c>
      <c r="Q103" s="100" t="e">
        <f>L_SP</f>
        <v>#VALUE!</v>
      </c>
      <c r="R103" s="101"/>
      <c r="S103" s="101"/>
      <c r="T103" s="101"/>
      <c r="U103" s="101"/>
      <c r="V103" s="101"/>
      <c r="W103" s="101"/>
      <c r="X103" s="101"/>
      <c r="Y103" s="101"/>
      <c r="Z103" s="101"/>
      <c r="AA103" s="102"/>
      <c r="AB103" s="103" t="str">
        <f>L_cham</f>
        <v/>
      </c>
      <c r="AC103" s="103" t="str">
        <f>L_Nop</f>
        <v/>
      </c>
      <c r="AD103" s="104"/>
      <c r="AE103" s="105"/>
      <c r="AF103" s="105"/>
      <c r="AG103" s="105"/>
      <c r="AH103" s="106"/>
      <c r="AI103" s="107" t="str">
        <f>IF(LEN(C103)&lt;14,"",RIGHT(C103,2))</f>
        <v/>
      </c>
      <c r="AJ103" s="108" t="e">
        <f t="shared" si="13"/>
        <v>#VALUE!</v>
      </c>
      <c r="AK103" s="109" t="str">
        <f>IF(AA103="","",$AA103-$Q103*2)</f>
        <v/>
      </c>
      <c r="AL103" s="109" t="str">
        <f>L_luu1</f>
        <v/>
      </c>
      <c r="AM103" s="110" t="str">
        <f>L_luu2</f>
        <v/>
      </c>
      <c r="AN103" s="111" t="str">
        <f>L_Luu3</f>
        <v/>
      </c>
      <c r="AO103" s="110"/>
      <c r="AP103" s="110"/>
      <c r="AQ103" s="112" t="str">
        <f>L_Loc</f>
        <v/>
      </c>
      <c r="AR103" s="113" t="str">
        <f>L_Loc</f>
        <v/>
      </c>
      <c r="AT103" s="114">
        <v>286</v>
      </c>
    </row>
    <row r="104" spans="1:46" s="114" customFormat="1" ht="17.25" x14ac:dyDescent="0.3">
      <c r="A104" s="91" t="str">
        <f>L_time</f>
        <v/>
      </c>
      <c r="B104" s="92" t="str">
        <f>L_TGca</f>
        <v/>
      </c>
      <c r="C104" s="93"/>
      <c r="D104" s="92" t="str">
        <f t="shared" si="12"/>
        <v/>
      </c>
      <c r="E104" s="159" t="str">
        <f>L_tt</f>
        <v/>
      </c>
      <c r="F104" s="156" t="str">
        <f>L_He</f>
        <v/>
      </c>
      <c r="G104" s="96" t="str">
        <f>L_MaHP</f>
        <v/>
      </c>
      <c r="H104" s="97" t="str">
        <f>L_Loc2</f>
        <v/>
      </c>
      <c r="I104" s="96" t="str">
        <f>L_Loc</f>
        <v/>
      </c>
      <c r="J104" s="96" t="str">
        <f>L_Loc</f>
        <v/>
      </c>
      <c r="K104" s="96" t="str">
        <f>L_Loc</f>
        <v/>
      </c>
      <c r="L104" s="98"/>
      <c r="M104" s="96" t="str">
        <f>_Ngay</f>
        <v/>
      </c>
      <c r="N104" s="99"/>
      <c r="O104" s="96" t="e">
        <f t="shared" si="11"/>
        <v>#VALUE!</v>
      </c>
      <c r="P104" s="96"/>
      <c r="Q104" s="100">
        <f>L_SP</f>
        <v>0</v>
      </c>
      <c r="R104" s="101"/>
      <c r="S104" s="101"/>
      <c r="T104" s="101"/>
      <c r="U104" s="101"/>
      <c r="V104" s="101"/>
      <c r="W104" s="101"/>
      <c r="X104" s="101"/>
      <c r="Y104" s="101"/>
      <c r="Z104" s="101"/>
      <c r="AA104" s="102"/>
      <c r="AB104" s="103" t="str">
        <f>L_cham</f>
        <v/>
      </c>
      <c r="AC104" s="103" t="str">
        <f>L_Nop</f>
        <v/>
      </c>
      <c r="AD104" s="104"/>
      <c r="AE104" s="105"/>
      <c r="AF104" s="105"/>
      <c r="AG104" s="105"/>
      <c r="AH104" s="160"/>
      <c r="AI104" s="107" t="str">
        <f>IF(LEN(C104)&lt;14,"",RIGHT(C104,2))</f>
        <v/>
      </c>
      <c r="AJ104" s="108" t="str">
        <f t="shared" si="13"/>
        <v/>
      </c>
      <c r="AK104" s="109" t="str">
        <f>IF(AA104="","",$AA104-$Q104*2)</f>
        <v/>
      </c>
      <c r="AL104" s="109" t="str">
        <f>L_luu1</f>
        <v/>
      </c>
      <c r="AM104" s="110" t="str">
        <f>L_luu2</f>
        <v/>
      </c>
      <c r="AN104" s="111" t="str">
        <f>L_Luu3</f>
        <v/>
      </c>
      <c r="AO104" s="110"/>
      <c r="AP104" s="110"/>
      <c r="AQ104" s="112" t="str">
        <f>L_Loc</f>
        <v/>
      </c>
      <c r="AR104" s="113" t="str">
        <f>L_Loc</f>
        <v/>
      </c>
      <c r="AT104" s="114">
        <v>286</v>
      </c>
    </row>
    <row r="105" spans="1:46" s="114" customFormat="1" ht="17.25" x14ac:dyDescent="0.3">
      <c r="A105" s="91" t="str">
        <f>L_time</f>
        <v/>
      </c>
      <c r="B105" s="92" t="str">
        <f>L_TGca</f>
        <v/>
      </c>
      <c r="C105" s="116"/>
      <c r="D105" s="92" t="str">
        <f t="shared" si="12"/>
        <v/>
      </c>
      <c r="E105" s="94" t="str">
        <f>L_tt</f>
        <v/>
      </c>
      <c r="F105" s="156" t="str">
        <f>L_He</f>
        <v/>
      </c>
      <c r="G105" s="96" t="str">
        <f>L_MaHP</f>
        <v/>
      </c>
      <c r="H105" s="97" t="str">
        <f>L_Loc2</f>
        <v/>
      </c>
      <c r="I105" s="96" t="str">
        <f>L_Loc</f>
        <v/>
      </c>
      <c r="J105" s="96" t="str">
        <f>L_Loc</f>
        <v/>
      </c>
      <c r="K105" s="96" t="str">
        <f>L_Loc</f>
        <v/>
      </c>
      <c r="L105" s="98"/>
      <c r="M105" s="96" t="str">
        <f>_Ngay</f>
        <v/>
      </c>
      <c r="N105" s="99"/>
      <c r="O105" s="96" t="e">
        <f t="shared" si="11"/>
        <v>#VALUE!</v>
      </c>
      <c r="P105" s="96" t="e">
        <f>L_SV_P</f>
        <v>#VALUE!</v>
      </c>
      <c r="Q105" s="100" t="e">
        <f>L_SP</f>
        <v>#VALUE!</v>
      </c>
      <c r="R105" s="101"/>
      <c r="S105" s="101"/>
      <c r="T105" s="101"/>
      <c r="U105" s="101"/>
      <c r="V105" s="101"/>
      <c r="W105" s="101"/>
      <c r="X105" s="101"/>
      <c r="Y105" s="101"/>
      <c r="Z105" s="101"/>
      <c r="AA105" s="102"/>
      <c r="AB105" s="103" t="str">
        <f>L_cham</f>
        <v/>
      </c>
      <c r="AC105" s="103" t="str">
        <f>L_Nop</f>
        <v/>
      </c>
      <c r="AD105" s="104"/>
      <c r="AE105" s="105"/>
      <c r="AF105" s="105"/>
      <c r="AG105" s="105"/>
      <c r="AH105" s="106"/>
      <c r="AI105" s="107" t="str">
        <f>IF(LEN(C105)&lt;14,"",RIGHT(C105,2))</f>
        <v/>
      </c>
      <c r="AJ105" s="108" t="e">
        <f t="shared" si="13"/>
        <v>#VALUE!</v>
      </c>
      <c r="AK105" s="109" t="str">
        <f>IF(AA105="","",$AA105-$Q105*2)</f>
        <v/>
      </c>
      <c r="AL105" s="109" t="str">
        <f>L_luu1</f>
        <v/>
      </c>
      <c r="AM105" s="110" t="str">
        <f>L_luu2</f>
        <v/>
      </c>
      <c r="AN105" s="111" t="str">
        <f>L_Luu3</f>
        <v/>
      </c>
      <c r="AO105" s="110"/>
      <c r="AP105" s="110"/>
      <c r="AQ105" s="112" t="str">
        <f>L_Loc</f>
        <v/>
      </c>
      <c r="AR105" s="113" t="str">
        <f>L_Loc</f>
        <v/>
      </c>
      <c r="AT105" s="114">
        <v>286</v>
      </c>
    </row>
    <row r="106" spans="1:46" s="114" customFormat="1" ht="17.25" x14ac:dyDescent="0.3">
      <c r="A106" s="91" t="str">
        <f>L_time</f>
        <v/>
      </c>
      <c r="B106" s="92" t="str">
        <f>L_TGca</f>
        <v/>
      </c>
      <c r="C106" s="93"/>
      <c r="D106" s="92" t="str">
        <f t="shared" si="12"/>
        <v/>
      </c>
      <c r="E106" s="94" t="str">
        <f>L_tt</f>
        <v/>
      </c>
      <c r="F106" s="156" t="str">
        <f>L_He</f>
        <v/>
      </c>
      <c r="G106" s="96" t="str">
        <f>L_MaHP</f>
        <v/>
      </c>
      <c r="H106" s="97" t="str">
        <f>L_Loc2</f>
        <v/>
      </c>
      <c r="I106" s="96" t="str">
        <f>L_Loc</f>
        <v/>
      </c>
      <c r="J106" s="96" t="str">
        <f>L_Loc</f>
        <v/>
      </c>
      <c r="K106" s="96" t="str">
        <f>L_Loc</f>
        <v/>
      </c>
      <c r="L106" s="98"/>
      <c r="M106" s="96" t="str">
        <f>_Ngay</f>
        <v/>
      </c>
      <c r="N106" s="99"/>
      <c r="O106" s="96" t="e">
        <f t="shared" si="11"/>
        <v>#VALUE!</v>
      </c>
      <c r="P106" s="96" t="e">
        <f>L_SV_P</f>
        <v>#VALUE!</v>
      </c>
      <c r="Q106" s="100" t="e">
        <f>L_SP</f>
        <v>#VALUE!</v>
      </c>
      <c r="R106" s="101"/>
      <c r="S106" s="101"/>
      <c r="T106" s="101"/>
      <c r="U106" s="101"/>
      <c r="V106" s="101"/>
      <c r="W106" s="101"/>
      <c r="X106" s="101"/>
      <c r="Y106" s="101"/>
      <c r="Z106" s="101"/>
      <c r="AA106" s="102"/>
      <c r="AB106" s="103" t="str">
        <f>L_cham</f>
        <v/>
      </c>
      <c r="AC106" s="103" t="str">
        <f>L_Nop</f>
        <v/>
      </c>
      <c r="AD106" s="104"/>
      <c r="AE106" s="105"/>
      <c r="AF106" s="105"/>
      <c r="AG106" s="105"/>
      <c r="AH106" s="106"/>
      <c r="AI106" s="107" t="str">
        <f>IF(LEN(C106)&lt;14,"",RIGHT(C106,2))</f>
        <v/>
      </c>
      <c r="AJ106" s="108" t="e">
        <f t="shared" si="13"/>
        <v>#VALUE!</v>
      </c>
      <c r="AK106" s="109" t="str">
        <f>IF(AA106="","",$AA106-$Q106*2)</f>
        <v/>
      </c>
      <c r="AL106" s="109" t="str">
        <f>L_luu1</f>
        <v/>
      </c>
      <c r="AM106" s="110" t="str">
        <f>L_luu2</f>
        <v/>
      </c>
      <c r="AN106" s="111" t="str">
        <f>L_Luu3</f>
        <v/>
      </c>
      <c r="AO106" s="110"/>
      <c r="AP106" s="110"/>
      <c r="AQ106" s="112" t="str">
        <f>L_Loc</f>
        <v/>
      </c>
      <c r="AR106" s="113" t="str">
        <f>L_Loc</f>
        <v/>
      </c>
      <c r="AT106" s="114">
        <v>286</v>
      </c>
    </row>
    <row r="107" spans="1:46" s="114" customFormat="1" ht="17.25" x14ac:dyDescent="0.3">
      <c r="A107" s="91" t="str">
        <f>L_time</f>
        <v/>
      </c>
      <c r="B107" s="92" t="str">
        <f>L_TGca</f>
        <v/>
      </c>
      <c r="C107" s="116"/>
      <c r="D107" s="92" t="str">
        <f t="shared" si="12"/>
        <v/>
      </c>
      <c r="E107" s="94" t="str">
        <f>L_tt</f>
        <v/>
      </c>
      <c r="F107" s="156" t="str">
        <f>L_He</f>
        <v/>
      </c>
      <c r="G107" s="96" t="str">
        <f>L_MaHP</f>
        <v/>
      </c>
      <c r="H107" s="97" t="str">
        <f>L_Loc2</f>
        <v/>
      </c>
      <c r="I107" s="96" t="str">
        <f>L_Loc</f>
        <v/>
      </c>
      <c r="J107" s="96" t="str">
        <f>L_Loc</f>
        <v/>
      </c>
      <c r="K107" s="96" t="str">
        <f>L_Loc</f>
        <v/>
      </c>
      <c r="L107" s="98"/>
      <c r="M107" s="96" t="str">
        <f>_Ngay</f>
        <v/>
      </c>
      <c r="N107" s="99"/>
      <c r="O107" s="96" t="e">
        <f t="shared" si="11"/>
        <v>#VALUE!</v>
      </c>
      <c r="P107" s="96" t="e">
        <f>L_SV_P</f>
        <v>#VALUE!</v>
      </c>
      <c r="Q107" s="100" t="e">
        <f>L_SP</f>
        <v>#VALUE!</v>
      </c>
      <c r="R107" s="101"/>
      <c r="S107" s="101"/>
      <c r="T107" s="101"/>
      <c r="U107" s="101"/>
      <c r="V107" s="101"/>
      <c r="W107" s="101"/>
      <c r="X107" s="101"/>
      <c r="Y107" s="101"/>
      <c r="Z107" s="101"/>
      <c r="AA107" s="102"/>
      <c r="AB107" s="103" t="str">
        <f>L_cham</f>
        <v/>
      </c>
      <c r="AC107" s="103" t="str">
        <f>L_Nop</f>
        <v/>
      </c>
      <c r="AD107" s="104"/>
      <c r="AE107" s="105"/>
      <c r="AF107" s="105"/>
      <c r="AG107" s="105"/>
      <c r="AH107" s="106"/>
      <c r="AI107" s="107" t="str">
        <f>IF(LEN(C107)&lt;14,"",RIGHT(C107,2))</f>
        <v/>
      </c>
      <c r="AJ107" s="108" t="e">
        <f t="shared" si="13"/>
        <v>#VALUE!</v>
      </c>
      <c r="AK107" s="109" t="str">
        <f>IF(AA107="","",$AA107-$Q107*2)</f>
        <v/>
      </c>
      <c r="AL107" s="109" t="str">
        <f>L_luu1</f>
        <v/>
      </c>
      <c r="AM107" s="110" t="str">
        <f>L_luu2</f>
        <v/>
      </c>
      <c r="AN107" s="111" t="str">
        <f>L_Luu3</f>
        <v/>
      </c>
      <c r="AO107" s="110"/>
      <c r="AP107" s="110"/>
      <c r="AQ107" s="112" t="str">
        <f>L_Loc</f>
        <v/>
      </c>
      <c r="AR107" s="113" t="str">
        <f>L_Loc</f>
        <v/>
      </c>
      <c r="AT107" s="114">
        <v>286</v>
      </c>
    </row>
    <row r="108" spans="1:46" s="114" customFormat="1" ht="17.25" x14ac:dyDescent="0.3">
      <c r="A108" s="91" t="str">
        <f>L_time</f>
        <v/>
      </c>
      <c r="B108" s="92" t="str">
        <f>L_TGca</f>
        <v/>
      </c>
      <c r="C108" s="116"/>
      <c r="D108" s="92" t="str">
        <f t="shared" si="12"/>
        <v/>
      </c>
      <c r="E108" s="94" t="str">
        <f>L_tt</f>
        <v/>
      </c>
      <c r="F108" s="156" t="str">
        <f>L_He</f>
        <v/>
      </c>
      <c r="G108" s="96" t="str">
        <f>L_MaHP</f>
        <v/>
      </c>
      <c r="H108" s="97" t="str">
        <f>L_Loc2</f>
        <v/>
      </c>
      <c r="I108" s="96" t="str">
        <f>L_Loc</f>
        <v/>
      </c>
      <c r="J108" s="96" t="str">
        <f>L_Loc</f>
        <v/>
      </c>
      <c r="K108" s="96" t="str">
        <f>L_Loc</f>
        <v/>
      </c>
      <c r="L108" s="98"/>
      <c r="M108" s="96" t="str">
        <f>_Ngay</f>
        <v/>
      </c>
      <c r="N108" s="99"/>
      <c r="O108" s="96" t="e">
        <f t="shared" si="11"/>
        <v>#VALUE!</v>
      </c>
      <c r="P108" s="96" t="e">
        <f>L_SV_P</f>
        <v>#VALUE!</v>
      </c>
      <c r="Q108" s="100" t="e">
        <f>L_SP</f>
        <v>#VALUE!</v>
      </c>
      <c r="R108" s="101"/>
      <c r="S108" s="101"/>
      <c r="T108" s="101"/>
      <c r="U108" s="101"/>
      <c r="V108" s="101"/>
      <c r="W108" s="101"/>
      <c r="X108" s="101"/>
      <c r="Y108" s="101"/>
      <c r="Z108" s="101"/>
      <c r="AA108" s="102"/>
      <c r="AB108" s="103" t="str">
        <f>L_cham</f>
        <v/>
      </c>
      <c r="AC108" s="103" t="str">
        <f>L_Nop</f>
        <v/>
      </c>
      <c r="AD108" s="104"/>
      <c r="AE108" s="105"/>
      <c r="AF108" s="105"/>
      <c r="AG108" s="105"/>
      <c r="AH108" s="106"/>
      <c r="AI108" s="107" t="str">
        <f>IF(LEN(C108)&lt;14,"",RIGHT(C108,2))</f>
        <v/>
      </c>
      <c r="AJ108" s="108" t="e">
        <f t="shared" si="13"/>
        <v>#VALUE!</v>
      </c>
      <c r="AK108" s="109" t="str">
        <f>IF(AA108="","",$AA108-$Q108*2)</f>
        <v/>
      </c>
      <c r="AL108" s="109" t="str">
        <f>L_luu1</f>
        <v/>
      </c>
      <c r="AM108" s="110" t="str">
        <f>L_luu2</f>
        <v/>
      </c>
      <c r="AN108" s="111" t="str">
        <f>L_Luu3</f>
        <v/>
      </c>
      <c r="AO108" s="110"/>
      <c r="AP108" s="110"/>
      <c r="AQ108" s="112" t="str">
        <f>L_Loc</f>
        <v/>
      </c>
      <c r="AR108" s="113" t="str">
        <f>L_Loc</f>
        <v/>
      </c>
      <c r="AT108" s="114">
        <v>286</v>
      </c>
    </row>
    <row r="109" spans="1:46" s="114" customFormat="1" ht="17.25" x14ac:dyDescent="0.3">
      <c r="A109" s="91" t="str">
        <f>L_time</f>
        <v/>
      </c>
      <c r="B109" s="92" t="str">
        <f>L_TGca</f>
        <v/>
      </c>
      <c r="C109" s="93"/>
      <c r="D109" s="92" t="str">
        <f t="shared" si="12"/>
        <v/>
      </c>
      <c r="E109" s="94" t="str">
        <f>L_tt</f>
        <v/>
      </c>
      <c r="F109" s="156" t="str">
        <f>L_He</f>
        <v/>
      </c>
      <c r="G109" s="96" t="str">
        <f>L_MaHP</f>
        <v/>
      </c>
      <c r="H109" s="97" t="str">
        <f>L_Loc2</f>
        <v/>
      </c>
      <c r="I109" s="96" t="str">
        <f>L_Loc</f>
        <v/>
      </c>
      <c r="J109" s="96" t="str">
        <f>L_Loc</f>
        <v/>
      </c>
      <c r="K109" s="96" t="str">
        <f>L_Loc</f>
        <v/>
      </c>
      <c r="L109" s="98"/>
      <c r="M109" s="96" t="str">
        <f>_Ngay</f>
        <v/>
      </c>
      <c r="N109" s="99"/>
      <c r="O109" s="96" t="e">
        <f t="shared" si="11"/>
        <v>#VALUE!</v>
      </c>
      <c r="P109" s="96" t="e">
        <f>L_SV_P</f>
        <v>#VALUE!</v>
      </c>
      <c r="Q109" s="100" t="e">
        <f>L_SP</f>
        <v>#VALUE!</v>
      </c>
      <c r="R109" s="101"/>
      <c r="S109" s="101"/>
      <c r="T109" s="101"/>
      <c r="U109" s="101"/>
      <c r="V109" s="101"/>
      <c r="W109" s="101"/>
      <c r="X109" s="101"/>
      <c r="Y109" s="101"/>
      <c r="Z109" s="101"/>
      <c r="AA109" s="102"/>
      <c r="AB109" s="103" t="str">
        <f>L_cham</f>
        <v/>
      </c>
      <c r="AC109" s="103" t="str">
        <f>L_Nop</f>
        <v/>
      </c>
      <c r="AD109" s="104"/>
      <c r="AE109" s="105"/>
      <c r="AF109" s="105"/>
      <c r="AG109" s="105"/>
      <c r="AH109" s="106"/>
      <c r="AI109" s="107" t="str">
        <f t="shared" ref="AI109:AI158" si="14">IF(LEN(C109)&lt;14,"",RIGHT(C109,2))</f>
        <v/>
      </c>
      <c r="AJ109" s="108" t="e">
        <f t="shared" si="13"/>
        <v>#VALUE!</v>
      </c>
      <c r="AK109" s="109" t="str">
        <f>IF(AA109="","",$AA109-$Q109*2)</f>
        <v/>
      </c>
      <c r="AL109" s="109" t="str">
        <f>L_luu1</f>
        <v/>
      </c>
      <c r="AM109" s="110" t="str">
        <f>L_luu2</f>
        <v/>
      </c>
      <c r="AN109" s="111" t="str">
        <f>L_Luu3</f>
        <v/>
      </c>
      <c r="AO109" s="110"/>
      <c r="AP109" s="110"/>
      <c r="AQ109" s="112" t="str">
        <f>L_Loc</f>
        <v/>
      </c>
      <c r="AR109" s="113" t="str">
        <f>L_Loc</f>
        <v/>
      </c>
      <c r="AT109" s="114">
        <v>286</v>
      </c>
    </row>
    <row r="110" spans="1:46" s="114" customFormat="1" ht="17.25" x14ac:dyDescent="0.3">
      <c r="A110" s="91" t="str">
        <f>L_time</f>
        <v/>
      </c>
      <c r="B110" s="92" t="str">
        <f>L_TGca</f>
        <v/>
      </c>
      <c r="C110" s="93"/>
      <c r="D110" s="92" t="str">
        <f t="shared" si="12"/>
        <v/>
      </c>
      <c r="E110" s="94" t="str">
        <f>L_tt</f>
        <v/>
      </c>
      <c r="F110" s="156" t="str">
        <f>L_He</f>
        <v/>
      </c>
      <c r="G110" s="96" t="str">
        <f>L_MaHP</f>
        <v/>
      </c>
      <c r="H110" s="97" t="str">
        <f>L_Loc2</f>
        <v/>
      </c>
      <c r="I110" s="96" t="str">
        <f>L_Loc</f>
        <v/>
      </c>
      <c r="J110" s="96" t="str">
        <f>L_Loc</f>
        <v/>
      </c>
      <c r="K110" s="96" t="str">
        <f>L_Loc</f>
        <v/>
      </c>
      <c r="L110" s="98"/>
      <c r="M110" s="96" t="str">
        <f>_Ngay</f>
        <v/>
      </c>
      <c r="N110" s="99"/>
      <c r="O110" s="96" t="e">
        <f t="shared" si="11"/>
        <v>#VALUE!</v>
      </c>
      <c r="P110" s="96" t="e">
        <f>L_SV_P</f>
        <v>#VALUE!</v>
      </c>
      <c r="Q110" s="100" t="e">
        <f>L_SP</f>
        <v>#VALUE!</v>
      </c>
      <c r="R110" s="101"/>
      <c r="S110" s="101"/>
      <c r="T110" s="101"/>
      <c r="U110" s="101"/>
      <c r="V110" s="101"/>
      <c r="W110" s="101"/>
      <c r="X110" s="101"/>
      <c r="Y110" s="101"/>
      <c r="Z110" s="101"/>
      <c r="AA110" s="102"/>
      <c r="AB110" s="103" t="str">
        <f>L_cham</f>
        <v/>
      </c>
      <c r="AC110" s="103" t="str">
        <f>L_Nop</f>
        <v/>
      </c>
      <c r="AD110" s="104"/>
      <c r="AE110" s="105"/>
      <c r="AF110" s="105"/>
      <c r="AG110" s="105"/>
      <c r="AH110" s="106"/>
      <c r="AI110" s="107" t="str">
        <f t="shared" si="14"/>
        <v/>
      </c>
      <c r="AJ110" s="108" t="e">
        <f t="shared" si="13"/>
        <v>#VALUE!</v>
      </c>
      <c r="AK110" s="109" t="str">
        <f>IF(AA110="","",$AA110-$Q110*2)</f>
        <v/>
      </c>
      <c r="AL110" s="109" t="str">
        <f>L_luu1</f>
        <v/>
      </c>
      <c r="AM110" s="110" t="str">
        <f>L_luu2</f>
        <v/>
      </c>
      <c r="AN110" s="111" t="str">
        <f>L_Luu3</f>
        <v/>
      </c>
      <c r="AO110" s="110"/>
      <c r="AP110" s="110"/>
      <c r="AQ110" s="112" t="str">
        <f>L_Loc</f>
        <v/>
      </c>
      <c r="AR110" s="113" t="str">
        <f>L_Loc</f>
        <v/>
      </c>
      <c r="AT110" s="114">
        <v>286</v>
      </c>
    </row>
    <row r="111" spans="1:46" s="114" customFormat="1" ht="17.25" x14ac:dyDescent="0.3">
      <c r="A111" s="91" t="str">
        <f>L_time</f>
        <v/>
      </c>
      <c r="B111" s="92" t="str">
        <f>L_TGca</f>
        <v/>
      </c>
      <c r="C111" s="134"/>
      <c r="D111" s="92" t="str">
        <f t="shared" si="12"/>
        <v/>
      </c>
      <c r="E111" s="94" t="str">
        <f>L_tt</f>
        <v/>
      </c>
      <c r="F111" s="156" t="str">
        <f>L_He</f>
        <v/>
      </c>
      <c r="G111" s="96" t="str">
        <f>L_MaHP</f>
        <v/>
      </c>
      <c r="H111" s="97" t="str">
        <f>L_Loc2</f>
        <v/>
      </c>
      <c r="I111" s="96" t="str">
        <f>L_Loc</f>
        <v/>
      </c>
      <c r="J111" s="96" t="str">
        <f>L_Loc</f>
        <v/>
      </c>
      <c r="K111" s="96" t="str">
        <f>L_Loc</f>
        <v/>
      </c>
      <c r="L111" s="98"/>
      <c r="M111" s="96" t="str">
        <f>_Ngay</f>
        <v/>
      </c>
      <c r="N111" s="99"/>
      <c r="O111" s="96" t="e">
        <f t="shared" si="11"/>
        <v>#VALUE!</v>
      </c>
      <c r="P111" s="96" t="e">
        <f>L_SV_P</f>
        <v>#VALUE!</v>
      </c>
      <c r="Q111" s="100" t="e">
        <f>L_SP</f>
        <v>#VALUE!</v>
      </c>
      <c r="R111" s="101"/>
      <c r="S111" s="101"/>
      <c r="T111" s="101"/>
      <c r="U111" s="101"/>
      <c r="V111" s="101"/>
      <c r="W111" s="101"/>
      <c r="X111" s="101"/>
      <c r="Y111" s="101"/>
      <c r="Z111" s="101"/>
      <c r="AA111" s="102"/>
      <c r="AB111" s="103" t="str">
        <f>L_cham</f>
        <v/>
      </c>
      <c r="AC111" s="103" t="str">
        <f>L_Nop</f>
        <v/>
      </c>
      <c r="AD111" s="104"/>
      <c r="AE111" s="105"/>
      <c r="AF111" s="105"/>
      <c r="AG111" s="105"/>
      <c r="AH111" s="106"/>
      <c r="AI111" s="107" t="str">
        <f t="shared" si="14"/>
        <v/>
      </c>
      <c r="AJ111" s="108" t="e">
        <f t="shared" si="13"/>
        <v>#VALUE!</v>
      </c>
      <c r="AK111" s="109" t="str">
        <f>IF(AA111="","",$AA111-$Q111*2)</f>
        <v/>
      </c>
      <c r="AL111" s="109" t="str">
        <f>L_luu1</f>
        <v/>
      </c>
      <c r="AM111" s="110" t="str">
        <f>L_luu2</f>
        <v/>
      </c>
      <c r="AN111" s="111" t="str">
        <f>L_Luu3</f>
        <v/>
      </c>
      <c r="AO111" s="110"/>
      <c r="AP111" s="110"/>
      <c r="AQ111" s="112" t="str">
        <f>L_Loc</f>
        <v/>
      </c>
      <c r="AR111" s="113" t="str">
        <f>L_Loc</f>
        <v/>
      </c>
      <c r="AT111" s="114">
        <v>286</v>
      </c>
    </row>
    <row r="112" spans="1:46" s="114" customFormat="1" ht="17.25" x14ac:dyDescent="0.3">
      <c r="A112" s="91" t="str">
        <f>L_time</f>
        <v/>
      </c>
      <c r="B112" s="92" t="str">
        <f>L_TGca</f>
        <v/>
      </c>
      <c r="C112" s="117"/>
      <c r="D112" s="92" t="str">
        <f t="shared" si="12"/>
        <v/>
      </c>
      <c r="E112" s="94" t="str">
        <f>L_tt</f>
        <v/>
      </c>
      <c r="F112" s="156" t="str">
        <f>L_He</f>
        <v/>
      </c>
      <c r="G112" s="96" t="str">
        <f>L_MaHP</f>
        <v/>
      </c>
      <c r="H112" s="97" t="str">
        <f>L_Loc2</f>
        <v/>
      </c>
      <c r="I112" s="96" t="str">
        <f>L_Loc</f>
        <v/>
      </c>
      <c r="J112" s="96" t="str">
        <f>L_Loc</f>
        <v/>
      </c>
      <c r="K112" s="96" t="str">
        <f>L_Loc</f>
        <v/>
      </c>
      <c r="L112" s="98"/>
      <c r="M112" s="96" t="str">
        <f>_Ngay</f>
        <v/>
      </c>
      <c r="N112" s="99"/>
      <c r="O112" s="96" t="e">
        <f t="shared" si="11"/>
        <v>#VALUE!</v>
      </c>
      <c r="P112" s="96" t="e">
        <f>L_SV_P</f>
        <v>#VALUE!</v>
      </c>
      <c r="Q112" s="100" t="e">
        <f>L_SP</f>
        <v>#VALUE!</v>
      </c>
      <c r="R112" s="101"/>
      <c r="S112" s="101"/>
      <c r="T112" s="101"/>
      <c r="U112" s="101"/>
      <c r="V112" s="101"/>
      <c r="W112" s="101"/>
      <c r="X112" s="101"/>
      <c r="Y112" s="101"/>
      <c r="Z112" s="101"/>
      <c r="AA112" s="102"/>
      <c r="AB112" s="103" t="str">
        <f>L_cham</f>
        <v/>
      </c>
      <c r="AC112" s="103" t="str">
        <f>L_Nop</f>
        <v/>
      </c>
      <c r="AD112" s="104"/>
      <c r="AE112" s="105"/>
      <c r="AF112" s="105"/>
      <c r="AG112" s="105"/>
      <c r="AH112" s="106"/>
      <c r="AI112" s="107" t="str">
        <f t="shared" si="14"/>
        <v/>
      </c>
      <c r="AJ112" s="108" t="e">
        <f t="shared" si="13"/>
        <v>#VALUE!</v>
      </c>
      <c r="AK112" s="109" t="str">
        <f>IF(AA112="","",$AA112-$Q112*2)</f>
        <v/>
      </c>
      <c r="AL112" s="109" t="str">
        <f>L_luu1</f>
        <v/>
      </c>
      <c r="AM112" s="110" t="str">
        <f>L_luu2</f>
        <v/>
      </c>
      <c r="AN112" s="111" t="str">
        <f>L_Luu3</f>
        <v/>
      </c>
      <c r="AO112" s="110"/>
      <c r="AP112" s="110"/>
      <c r="AQ112" s="112" t="str">
        <f>L_Loc</f>
        <v/>
      </c>
      <c r="AR112" s="113" t="str">
        <f>L_Loc</f>
        <v/>
      </c>
      <c r="AT112" s="114">
        <v>286</v>
      </c>
    </row>
    <row r="113" spans="1:46" s="114" customFormat="1" ht="17.25" x14ac:dyDescent="0.3">
      <c r="A113" s="91" t="str">
        <f>L_time</f>
        <v/>
      </c>
      <c r="B113" s="92" t="str">
        <f>L_TGca</f>
        <v/>
      </c>
      <c r="C113" s="134"/>
      <c r="D113" s="92" t="str">
        <f t="shared" si="12"/>
        <v/>
      </c>
      <c r="E113" s="94" t="str">
        <f>L_tt</f>
        <v/>
      </c>
      <c r="F113" s="156" t="str">
        <f>L_He</f>
        <v/>
      </c>
      <c r="G113" s="96" t="str">
        <f>L_MaHP</f>
        <v/>
      </c>
      <c r="H113" s="97" t="str">
        <f>L_Loc2</f>
        <v/>
      </c>
      <c r="I113" s="96" t="str">
        <f>L_Loc</f>
        <v/>
      </c>
      <c r="J113" s="96" t="str">
        <f>L_Loc</f>
        <v/>
      </c>
      <c r="K113" s="96" t="str">
        <f>L_Loc</f>
        <v/>
      </c>
      <c r="L113" s="98"/>
      <c r="M113" s="96" t="str">
        <f>_Ngay</f>
        <v/>
      </c>
      <c r="N113" s="99"/>
      <c r="O113" s="96" t="e">
        <f t="shared" si="11"/>
        <v>#VALUE!</v>
      </c>
      <c r="P113" s="96" t="e">
        <f>L_SV_P</f>
        <v>#VALUE!</v>
      </c>
      <c r="Q113" s="100" t="e">
        <f>L_SP</f>
        <v>#VALUE!</v>
      </c>
      <c r="R113" s="101"/>
      <c r="S113" s="101"/>
      <c r="T113" s="101"/>
      <c r="U113" s="101"/>
      <c r="V113" s="101"/>
      <c r="W113" s="101"/>
      <c r="X113" s="101"/>
      <c r="Y113" s="101"/>
      <c r="Z113" s="101"/>
      <c r="AA113" s="102"/>
      <c r="AB113" s="103">
        <v>42866</v>
      </c>
      <c r="AC113" s="103" t="s">
        <v>128</v>
      </c>
      <c r="AD113" s="104"/>
      <c r="AE113" s="105"/>
      <c r="AF113" s="105"/>
      <c r="AG113" s="105"/>
      <c r="AH113" s="106"/>
      <c r="AI113" s="107" t="str">
        <f t="shared" si="14"/>
        <v/>
      </c>
      <c r="AJ113" s="108" t="e">
        <f t="shared" si="13"/>
        <v>#VALUE!</v>
      </c>
      <c r="AK113" s="109" t="str">
        <f>IF(AA113="","",$AA113-$Q113*2)</f>
        <v/>
      </c>
      <c r="AL113" s="109" t="str">
        <f>L_luu1</f>
        <v/>
      </c>
      <c r="AM113" s="110" t="str">
        <f>L_luu2</f>
        <v/>
      </c>
      <c r="AN113" s="111" t="str">
        <f>L_Luu3</f>
        <v/>
      </c>
      <c r="AO113" s="110"/>
      <c r="AP113" s="110"/>
      <c r="AQ113" s="112" t="str">
        <f>L_Loc</f>
        <v/>
      </c>
      <c r="AR113" s="113" t="str">
        <f>L_Loc</f>
        <v/>
      </c>
      <c r="AT113" s="114">
        <v>286</v>
      </c>
    </row>
    <row r="114" spans="1:46" s="114" customFormat="1" ht="17.25" x14ac:dyDescent="0.3">
      <c r="A114" s="91" t="str">
        <f>L_time</f>
        <v/>
      </c>
      <c r="B114" s="92" t="str">
        <f>L_TGca</f>
        <v/>
      </c>
      <c r="C114" s="93"/>
      <c r="D114" s="92" t="str">
        <f t="shared" si="12"/>
        <v/>
      </c>
      <c r="E114" s="94" t="str">
        <f>L_tt</f>
        <v/>
      </c>
      <c r="F114" s="156" t="str">
        <f>L_He</f>
        <v/>
      </c>
      <c r="G114" s="96" t="str">
        <f>L_MaHP</f>
        <v/>
      </c>
      <c r="H114" s="97" t="str">
        <f>L_Loc2</f>
        <v/>
      </c>
      <c r="I114" s="96" t="str">
        <f>L_Loc</f>
        <v/>
      </c>
      <c r="J114" s="96" t="str">
        <f>L_Loc</f>
        <v/>
      </c>
      <c r="K114" s="96" t="str">
        <f>L_Loc</f>
        <v/>
      </c>
      <c r="L114" s="98"/>
      <c r="M114" s="96" t="str">
        <f>_Ngay</f>
        <v/>
      </c>
      <c r="N114" s="99"/>
      <c r="O114" s="96" t="e">
        <f t="shared" si="11"/>
        <v>#VALUE!</v>
      </c>
      <c r="P114" s="96" t="e">
        <f>L_SV_P</f>
        <v>#VALUE!</v>
      </c>
      <c r="Q114" s="100" t="e">
        <f>L_SP</f>
        <v>#VALUE!</v>
      </c>
      <c r="R114" s="101"/>
      <c r="S114" s="101"/>
      <c r="T114" s="101"/>
      <c r="U114" s="101"/>
      <c r="V114" s="101"/>
      <c r="W114" s="101"/>
      <c r="X114" s="101"/>
      <c r="Y114" s="101"/>
      <c r="Z114" s="101"/>
      <c r="AA114" s="102"/>
      <c r="AB114" s="103" t="str">
        <f>L_cham</f>
        <v/>
      </c>
      <c r="AC114" s="103" t="str">
        <f>L_Nop</f>
        <v/>
      </c>
      <c r="AD114" s="104"/>
      <c r="AE114" s="105"/>
      <c r="AF114" s="105"/>
      <c r="AG114" s="105"/>
      <c r="AH114" s="106"/>
      <c r="AI114" s="107" t="str">
        <f t="shared" si="14"/>
        <v/>
      </c>
      <c r="AJ114" s="108" t="e">
        <f t="shared" si="13"/>
        <v>#VALUE!</v>
      </c>
      <c r="AK114" s="109" t="str">
        <f>IF(AA114="","",$AA114-$Q114*2)</f>
        <v/>
      </c>
      <c r="AL114" s="109" t="str">
        <f>L_luu1</f>
        <v/>
      </c>
      <c r="AM114" s="110" t="str">
        <f>L_luu2</f>
        <v/>
      </c>
      <c r="AN114" s="111" t="str">
        <f>L_Luu3</f>
        <v/>
      </c>
      <c r="AO114" s="110"/>
      <c r="AP114" s="110"/>
      <c r="AQ114" s="112" t="str">
        <f>L_Loc</f>
        <v/>
      </c>
      <c r="AR114" s="113" t="str">
        <f>L_Loc</f>
        <v/>
      </c>
      <c r="AT114" s="114">
        <v>286</v>
      </c>
    </row>
    <row r="115" spans="1:46" s="114" customFormat="1" ht="17.25" x14ac:dyDescent="0.3">
      <c r="A115" s="91" t="str">
        <f>L_time</f>
        <v/>
      </c>
      <c r="B115" s="92" t="str">
        <f>L_TGca</f>
        <v/>
      </c>
      <c r="C115" s="93"/>
      <c r="D115" s="92" t="str">
        <f t="shared" si="12"/>
        <v/>
      </c>
      <c r="E115" s="94" t="str">
        <f>L_tt</f>
        <v/>
      </c>
      <c r="F115" s="156" t="str">
        <f>L_He</f>
        <v/>
      </c>
      <c r="G115" s="96" t="str">
        <f>L_MaHP</f>
        <v/>
      </c>
      <c r="H115" s="97" t="str">
        <f>L_Loc2</f>
        <v/>
      </c>
      <c r="I115" s="96" t="str">
        <f>L_Loc</f>
        <v/>
      </c>
      <c r="J115" s="96" t="str">
        <f>L_Loc</f>
        <v/>
      </c>
      <c r="K115" s="96" t="str">
        <f>L_Loc</f>
        <v/>
      </c>
      <c r="L115" s="98"/>
      <c r="M115" s="96" t="str">
        <f>_Ngay</f>
        <v/>
      </c>
      <c r="N115" s="99"/>
      <c r="O115" s="96" t="e">
        <f t="shared" si="11"/>
        <v>#VALUE!</v>
      </c>
      <c r="P115" s="96" t="e">
        <f>L_SV_P</f>
        <v>#VALUE!</v>
      </c>
      <c r="Q115" s="100" t="e">
        <f>L_SP</f>
        <v>#VALUE!</v>
      </c>
      <c r="R115" s="101"/>
      <c r="S115" s="101"/>
      <c r="T115" s="101"/>
      <c r="U115" s="101"/>
      <c r="V115" s="101"/>
      <c r="W115" s="101"/>
      <c r="X115" s="101"/>
      <c r="Y115" s="101"/>
      <c r="Z115" s="101"/>
      <c r="AA115" s="102"/>
      <c r="AB115" s="103" t="str">
        <f>L_cham</f>
        <v/>
      </c>
      <c r="AC115" s="103" t="str">
        <f>L_Nop</f>
        <v/>
      </c>
      <c r="AD115" s="104"/>
      <c r="AE115" s="105"/>
      <c r="AF115" s="105"/>
      <c r="AG115" s="105"/>
      <c r="AH115" s="106"/>
      <c r="AI115" s="107" t="str">
        <f t="shared" si="14"/>
        <v/>
      </c>
      <c r="AJ115" s="108" t="e">
        <f t="shared" si="13"/>
        <v>#VALUE!</v>
      </c>
      <c r="AK115" s="109" t="str">
        <f>IF(AA115="","",$AA115-$Q115*2)</f>
        <v/>
      </c>
      <c r="AL115" s="109" t="str">
        <f>L_luu1</f>
        <v/>
      </c>
      <c r="AM115" s="110" t="str">
        <f>L_luu2</f>
        <v/>
      </c>
      <c r="AN115" s="111" t="str">
        <f>L_Luu3</f>
        <v/>
      </c>
      <c r="AO115" s="110"/>
      <c r="AP115" s="110"/>
      <c r="AQ115" s="112" t="str">
        <f>L_Loc</f>
        <v/>
      </c>
      <c r="AR115" s="113" t="str">
        <f>L_Loc</f>
        <v/>
      </c>
      <c r="AT115" s="114">
        <v>286</v>
      </c>
    </row>
    <row r="116" spans="1:46" s="114" customFormat="1" ht="17.25" x14ac:dyDescent="0.3">
      <c r="A116" s="91" t="str">
        <f>L_time</f>
        <v/>
      </c>
      <c r="B116" s="92" t="str">
        <f>L_TGca</f>
        <v/>
      </c>
      <c r="C116" s="116"/>
      <c r="D116" s="92" t="str">
        <f t="shared" si="12"/>
        <v/>
      </c>
      <c r="E116" s="94" t="str">
        <f>L_tt</f>
        <v/>
      </c>
      <c r="F116" s="156" t="str">
        <f>L_He</f>
        <v/>
      </c>
      <c r="G116" s="96" t="str">
        <f>L_MaHP</f>
        <v/>
      </c>
      <c r="H116" s="97" t="str">
        <f>L_Loc2</f>
        <v/>
      </c>
      <c r="I116" s="96" t="str">
        <f>L_Loc</f>
        <v/>
      </c>
      <c r="J116" s="96" t="str">
        <f>L_Loc</f>
        <v/>
      </c>
      <c r="K116" s="96" t="str">
        <f>L_Loc</f>
        <v/>
      </c>
      <c r="L116" s="98"/>
      <c r="M116" s="96" t="str">
        <f>_Ngay</f>
        <v/>
      </c>
      <c r="N116" s="99"/>
      <c r="O116" s="96" t="e">
        <f t="shared" si="11"/>
        <v>#VALUE!</v>
      </c>
      <c r="P116" s="96" t="e">
        <f>L_SV_P</f>
        <v>#VALUE!</v>
      </c>
      <c r="Q116" s="100" t="e">
        <f>L_SP</f>
        <v>#VALUE!</v>
      </c>
      <c r="R116" s="101"/>
      <c r="S116" s="101"/>
      <c r="T116" s="101"/>
      <c r="U116" s="101"/>
      <c r="V116" s="101"/>
      <c r="W116" s="101"/>
      <c r="X116" s="101"/>
      <c r="Y116" s="101"/>
      <c r="Z116" s="101"/>
      <c r="AA116" s="102"/>
      <c r="AB116" s="103" t="str">
        <f>L_cham</f>
        <v/>
      </c>
      <c r="AC116" s="103" t="str">
        <f>L_Nop</f>
        <v/>
      </c>
      <c r="AD116" s="104"/>
      <c r="AE116" s="105"/>
      <c r="AF116" s="105"/>
      <c r="AG116" s="105"/>
      <c r="AH116" s="106"/>
      <c r="AI116" s="107" t="str">
        <f t="shared" si="14"/>
        <v/>
      </c>
      <c r="AJ116" s="108" t="e">
        <f t="shared" si="13"/>
        <v>#VALUE!</v>
      </c>
      <c r="AK116" s="109" t="str">
        <f>IF(AA116="","",$AA116-$Q116*2)</f>
        <v/>
      </c>
      <c r="AL116" s="109" t="str">
        <f>L_luu1</f>
        <v/>
      </c>
      <c r="AM116" s="110" t="str">
        <f>L_luu2</f>
        <v/>
      </c>
      <c r="AN116" s="111" t="str">
        <f>L_Luu3</f>
        <v/>
      </c>
      <c r="AO116" s="110"/>
      <c r="AP116" s="110"/>
      <c r="AQ116" s="112" t="str">
        <f>L_Loc</f>
        <v/>
      </c>
      <c r="AR116" s="113" t="str">
        <f>L_Loc</f>
        <v/>
      </c>
      <c r="AT116" s="114">
        <v>286</v>
      </c>
    </row>
    <row r="117" spans="1:46" s="114" customFormat="1" ht="17.25" x14ac:dyDescent="0.3">
      <c r="A117" s="91" t="str">
        <f>L_time</f>
        <v/>
      </c>
      <c r="B117" s="92" t="str">
        <f>L_TGca</f>
        <v/>
      </c>
      <c r="C117" s="93"/>
      <c r="D117" s="92" t="str">
        <f t="shared" si="12"/>
        <v/>
      </c>
      <c r="E117" s="159" t="str">
        <f>L_tt</f>
        <v/>
      </c>
      <c r="F117" s="156" t="str">
        <f>L_He</f>
        <v/>
      </c>
      <c r="G117" s="96" t="str">
        <f>L_MaHP</f>
        <v/>
      </c>
      <c r="H117" s="97" t="str">
        <f>L_Loc2</f>
        <v/>
      </c>
      <c r="I117" s="96" t="str">
        <f>L_Loc</f>
        <v/>
      </c>
      <c r="J117" s="96" t="str">
        <f>L_Loc</f>
        <v/>
      </c>
      <c r="K117" s="96" t="str">
        <f>L_Loc</f>
        <v/>
      </c>
      <c r="L117" s="98"/>
      <c r="M117" s="96" t="str">
        <f>_Ngay</f>
        <v/>
      </c>
      <c r="N117" s="99"/>
      <c r="O117" s="96" t="e">
        <f t="shared" si="11"/>
        <v>#VALUE!</v>
      </c>
      <c r="P117" s="96"/>
      <c r="Q117" s="100">
        <f>L_SP</f>
        <v>0</v>
      </c>
      <c r="R117" s="101"/>
      <c r="S117" s="101"/>
      <c r="T117" s="101"/>
      <c r="U117" s="101"/>
      <c r="V117" s="101"/>
      <c r="W117" s="101"/>
      <c r="X117" s="101"/>
      <c r="Y117" s="101"/>
      <c r="Z117" s="101"/>
      <c r="AA117" s="102"/>
      <c r="AB117" s="103" t="str">
        <f>L_cham</f>
        <v/>
      </c>
      <c r="AC117" s="103" t="str">
        <f>L_Nop</f>
        <v/>
      </c>
      <c r="AD117" s="104"/>
      <c r="AE117" s="105"/>
      <c r="AF117" s="105"/>
      <c r="AG117" s="105"/>
      <c r="AH117" s="160"/>
      <c r="AI117" s="107" t="str">
        <f t="shared" si="14"/>
        <v/>
      </c>
      <c r="AJ117" s="108" t="str">
        <f t="shared" si="13"/>
        <v/>
      </c>
      <c r="AK117" s="109" t="str">
        <f>IF(AA117="","",$AA117-$Q117*2)</f>
        <v/>
      </c>
      <c r="AL117" s="109" t="str">
        <f>L_luu1</f>
        <v/>
      </c>
      <c r="AM117" s="110" t="str">
        <f>L_luu2</f>
        <v/>
      </c>
      <c r="AN117" s="111" t="str">
        <f>L_Luu3</f>
        <v/>
      </c>
      <c r="AO117" s="110"/>
      <c r="AP117" s="110"/>
      <c r="AQ117" s="112" t="str">
        <f>L_Loc</f>
        <v/>
      </c>
      <c r="AR117" s="113" t="str">
        <f>L_Loc</f>
        <v/>
      </c>
      <c r="AT117" s="114">
        <v>286</v>
      </c>
    </row>
    <row r="118" spans="1:46" s="114" customFormat="1" ht="17.25" x14ac:dyDescent="0.3">
      <c r="A118" s="91" t="str">
        <f>L_time</f>
        <v/>
      </c>
      <c r="B118" s="92" t="str">
        <f>L_TGca</f>
        <v/>
      </c>
      <c r="C118" s="93"/>
      <c r="D118" s="92" t="str">
        <f t="shared" si="12"/>
        <v/>
      </c>
      <c r="E118" s="94" t="str">
        <f>L_tt</f>
        <v/>
      </c>
      <c r="F118" s="156" t="str">
        <f>L_He</f>
        <v/>
      </c>
      <c r="G118" s="96" t="str">
        <f>L_MaHP</f>
        <v/>
      </c>
      <c r="H118" s="97" t="str">
        <f>L_Loc2</f>
        <v/>
      </c>
      <c r="I118" s="96" t="str">
        <f>L_Loc</f>
        <v/>
      </c>
      <c r="J118" s="96" t="str">
        <f>L_Loc</f>
        <v/>
      </c>
      <c r="K118" s="96" t="str">
        <f>L_Loc</f>
        <v/>
      </c>
      <c r="L118" s="98"/>
      <c r="M118" s="96" t="str">
        <f>_Ngay</f>
        <v/>
      </c>
      <c r="N118" s="99"/>
      <c r="O118" s="96" t="e">
        <f t="shared" si="11"/>
        <v>#VALUE!</v>
      </c>
      <c r="P118" s="96" t="e">
        <f>L_SV_P</f>
        <v>#VALUE!</v>
      </c>
      <c r="Q118" s="100" t="e">
        <f>L_SP</f>
        <v>#VALUE!</v>
      </c>
      <c r="R118" s="101"/>
      <c r="S118" s="101"/>
      <c r="T118" s="101"/>
      <c r="U118" s="101"/>
      <c r="V118" s="101"/>
      <c r="W118" s="101"/>
      <c r="X118" s="101"/>
      <c r="Y118" s="101"/>
      <c r="Z118" s="101"/>
      <c r="AA118" s="102"/>
      <c r="AB118" s="103" t="str">
        <f>L_cham</f>
        <v/>
      </c>
      <c r="AC118" s="103" t="str">
        <f>L_Nop</f>
        <v/>
      </c>
      <c r="AD118" s="104"/>
      <c r="AE118" s="105"/>
      <c r="AF118" s="105"/>
      <c r="AG118" s="105"/>
      <c r="AH118" s="106"/>
      <c r="AI118" s="107" t="str">
        <f t="shared" si="14"/>
        <v/>
      </c>
      <c r="AJ118" s="108" t="e">
        <f t="shared" si="13"/>
        <v>#VALUE!</v>
      </c>
      <c r="AK118" s="109" t="str">
        <f>IF(AA118="","",$AA118-$Q118*2)</f>
        <v/>
      </c>
      <c r="AL118" s="109" t="str">
        <f>L_luu1</f>
        <v/>
      </c>
      <c r="AM118" s="110" t="str">
        <f>L_luu2</f>
        <v/>
      </c>
      <c r="AN118" s="111" t="str">
        <f>L_Luu3</f>
        <v/>
      </c>
      <c r="AO118" s="110"/>
      <c r="AP118" s="110"/>
      <c r="AQ118" s="112" t="str">
        <f>L_Loc</f>
        <v/>
      </c>
      <c r="AR118" s="113" t="str">
        <f>L_Loc</f>
        <v/>
      </c>
      <c r="AT118" s="114">
        <v>286</v>
      </c>
    </row>
    <row r="119" spans="1:46" s="114" customFormat="1" ht="17.25" x14ac:dyDescent="0.3">
      <c r="A119" s="91" t="str">
        <f>L_time</f>
        <v/>
      </c>
      <c r="B119" s="92" t="str">
        <f>L_TGca</f>
        <v/>
      </c>
      <c r="C119" s="134"/>
      <c r="D119" s="92" t="str">
        <f t="shared" si="12"/>
        <v/>
      </c>
      <c r="E119" s="94" t="str">
        <f>L_tt</f>
        <v/>
      </c>
      <c r="F119" s="156" t="str">
        <f>L_He</f>
        <v/>
      </c>
      <c r="G119" s="96" t="str">
        <f>L_MaHP</f>
        <v/>
      </c>
      <c r="H119" s="97" t="str">
        <f>L_Loc2</f>
        <v/>
      </c>
      <c r="I119" s="96" t="str">
        <f>L_Loc</f>
        <v/>
      </c>
      <c r="J119" s="96" t="str">
        <f>L_Loc</f>
        <v/>
      </c>
      <c r="K119" s="96" t="str">
        <f>L_Loc</f>
        <v/>
      </c>
      <c r="L119" s="98"/>
      <c r="M119" s="96" t="str">
        <f>_Ngay</f>
        <v/>
      </c>
      <c r="N119" s="99"/>
      <c r="O119" s="96" t="e">
        <f t="shared" si="11"/>
        <v>#VALUE!</v>
      </c>
      <c r="P119" s="96" t="e">
        <f>L_SV_P</f>
        <v>#VALUE!</v>
      </c>
      <c r="Q119" s="100" t="e">
        <f>L_SP</f>
        <v>#VALUE!</v>
      </c>
      <c r="R119" s="101"/>
      <c r="S119" s="101"/>
      <c r="T119" s="101"/>
      <c r="U119" s="101"/>
      <c r="V119" s="101"/>
      <c r="W119" s="101"/>
      <c r="X119" s="101"/>
      <c r="Y119" s="101"/>
      <c r="Z119" s="101"/>
      <c r="AA119" s="102"/>
      <c r="AB119" s="103" t="str">
        <f>L_cham</f>
        <v/>
      </c>
      <c r="AC119" s="103" t="str">
        <f>L_Nop</f>
        <v/>
      </c>
      <c r="AD119" s="104"/>
      <c r="AE119" s="105"/>
      <c r="AF119" s="105"/>
      <c r="AG119" s="105"/>
      <c r="AH119" s="105"/>
      <c r="AI119" s="107" t="str">
        <f t="shared" si="14"/>
        <v/>
      </c>
      <c r="AJ119" s="108" t="e">
        <f t="shared" si="13"/>
        <v>#VALUE!</v>
      </c>
      <c r="AK119" s="109" t="str">
        <f>IF(AA119="","",$AA119-$Q119*2)</f>
        <v/>
      </c>
      <c r="AL119" s="109" t="str">
        <f>L_luu1</f>
        <v/>
      </c>
      <c r="AM119" s="110" t="str">
        <f>L_luu2</f>
        <v/>
      </c>
      <c r="AN119" s="111" t="str">
        <f>L_Luu3</f>
        <v/>
      </c>
      <c r="AO119" s="110"/>
      <c r="AP119" s="110"/>
      <c r="AQ119" s="112" t="str">
        <f>L_Loc</f>
        <v/>
      </c>
      <c r="AR119" s="113" t="str">
        <f>L_Loc</f>
        <v/>
      </c>
      <c r="AT119" s="114">
        <v>286</v>
      </c>
    </row>
    <row r="120" spans="1:46" s="114" customFormat="1" ht="17.25" x14ac:dyDescent="0.3">
      <c r="A120" s="91" t="str">
        <f>L_time</f>
        <v/>
      </c>
      <c r="B120" s="92" t="str">
        <f>L_TGca</f>
        <v/>
      </c>
      <c r="C120" s="93"/>
      <c r="D120" s="92" t="str">
        <f t="shared" si="12"/>
        <v/>
      </c>
      <c r="E120" s="94" t="str">
        <f>L_tt</f>
        <v/>
      </c>
      <c r="F120" s="156" t="str">
        <f>L_He</f>
        <v/>
      </c>
      <c r="G120" s="96" t="str">
        <f>L_MaHP</f>
        <v/>
      </c>
      <c r="H120" s="97" t="str">
        <f>L_Loc2</f>
        <v/>
      </c>
      <c r="I120" s="96" t="str">
        <f>L_Loc</f>
        <v/>
      </c>
      <c r="J120" s="96" t="str">
        <f>L_Loc</f>
        <v/>
      </c>
      <c r="K120" s="96" t="str">
        <f>L_Loc</f>
        <v/>
      </c>
      <c r="L120" s="98"/>
      <c r="M120" s="96" t="str">
        <f>_Ngay</f>
        <v/>
      </c>
      <c r="N120" s="99"/>
      <c r="O120" s="96" t="e">
        <f t="shared" si="11"/>
        <v>#VALUE!</v>
      </c>
      <c r="P120" s="96" t="e">
        <f>L_SV_P</f>
        <v>#VALUE!</v>
      </c>
      <c r="Q120" s="100" t="e">
        <f>L_SP</f>
        <v>#VALUE!</v>
      </c>
      <c r="R120" s="101"/>
      <c r="S120" s="101"/>
      <c r="T120" s="101"/>
      <c r="U120" s="101"/>
      <c r="V120" s="101"/>
      <c r="W120" s="101"/>
      <c r="X120" s="101"/>
      <c r="Y120" s="101"/>
      <c r="Z120" s="101"/>
      <c r="AA120" s="102"/>
      <c r="AB120" s="103" t="str">
        <f>L_cham</f>
        <v/>
      </c>
      <c r="AC120" s="103" t="str">
        <f>L_Nop</f>
        <v/>
      </c>
      <c r="AD120" s="104"/>
      <c r="AE120" s="105"/>
      <c r="AF120" s="105"/>
      <c r="AG120" s="105"/>
      <c r="AH120" s="106"/>
      <c r="AI120" s="107" t="str">
        <f t="shared" si="14"/>
        <v/>
      </c>
      <c r="AJ120" s="108" t="e">
        <f t="shared" si="13"/>
        <v>#VALUE!</v>
      </c>
      <c r="AK120" s="109" t="str">
        <f>IF(AA120="","",$AA120-$Q120*2)</f>
        <v/>
      </c>
      <c r="AL120" s="109" t="str">
        <f>L_luu1</f>
        <v/>
      </c>
      <c r="AM120" s="110" t="str">
        <f>L_luu2</f>
        <v/>
      </c>
      <c r="AN120" s="111" t="str">
        <f>L_Luu3</f>
        <v/>
      </c>
      <c r="AO120" s="110"/>
      <c r="AP120" s="110"/>
      <c r="AQ120" s="112" t="str">
        <f>L_Loc</f>
        <v/>
      </c>
      <c r="AR120" s="113" t="str">
        <f>L_Loc</f>
        <v/>
      </c>
      <c r="AT120" s="114">
        <v>286</v>
      </c>
    </row>
    <row r="121" spans="1:46" s="114" customFormat="1" ht="17.25" x14ac:dyDescent="0.3">
      <c r="A121" s="91" t="str">
        <f>L_time</f>
        <v/>
      </c>
      <c r="B121" s="92" t="str">
        <f>L_TGca</f>
        <v/>
      </c>
      <c r="C121" s="93"/>
      <c r="D121" s="92" t="str">
        <f t="shared" si="12"/>
        <v/>
      </c>
      <c r="E121" s="94" t="str">
        <f>L_tt</f>
        <v/>
      </c>
      <c r="F121" s="156" t="str">
        <f>L_He</f>
        <v/>
      </c>
      <c r="G121" s="96" t="str">
        <f>L_MaHP</f>
        <v/>
      </c>
      <c r="H121" s="97" t="str">
        <f>L_Loc2</f>
        <v/>
      </c>
      <c r="I121" s="96" t="str">
        <f>L_Loc</f>
        <v/>
      </c>
      <c r="J121" s="96" t="str">
        <f>L_Loc</f>
        <v/>
      </c>
      <c r="K121" s="96" t="str">
        <f>L_Loc</f>
        <v/>
      </c>
      <c r="L121" s="98"/>
      <c r="M121" s="96" t="str">
        <f>_Ngay</f>
        <v/>
      </c>
      <c r="N121" s="99"/>
      <c r="O121" s="96" t="e">
        <f t="shared" ref="O121:O152" si="15">L_SoSV</f>
        <v>#VALUE!</v>
      </c>
      <c r="P121" s="96" t="e">
        <f>L_SV_P</f>
        <v>#VALUE!</v>
      </c>
      <c r="Q121" s="100" t="e">
        <f>L_SP</f>
        <v>#VALUE!</v>
      </c>
      <c r="R121" s="101"/>
      <c r="S121" s="101"/>
      <c r="T121" s="101"/>
      <c r="U121" s="101"/>
      <c r="V121" s="101"/>
      <c r="W121" s="101"/>
      <c r="X121" s="101"/>
      <c r="Y121" s="101"/>
      <c r="Z121" s="101"/>
      <c r="AA121" s="102"/>
      <c r="AB121" s="103" t="str">
        <f>L_cham</f>
        <v/>
      </c>
      <c r="AC121" s="103" t="str">
        <f>L_Nop</f>
        <v/>
      </c>
      <c r="AD121" s="104"/>
      <c r="AE121" s="105"/>
      <c r="AF121" s="105"/>
      <c r="AG121" s="105"/>
      <c r="AH121" s="106"/>
      <c r="AI121" s="107" t="str">
        <f t="shared" si="14"/>
        <v/>
      </c>
      <c r="AJ121" s="108" t="e">
        <f t="shared" si="13"/>
        <v>#VALUE!</v>
      </c>
      <c r="AK121" s="109" t="str">
        <f>IF(AA121="","",$AA121-$Q121*2)</f>
        <v/>
      </c>
      <c r="AL121" s="109" t="str">
        <f>L_luu1</f>
        <v/>
      </c>
      <c r="AM121" s="110" t="str">
        <f>L_luu2</f>
        <v/>
      </c>
      <c r="AN121" s="111" t="str">
        <f>L_Luu3</f>
        <v/>
      </c>
      <c r="AO121" s="110"/>
      <c r="AP121" s="110"/>
      <c r="AQ121" s="112" t="str">
        <f>L_Loc</f>
        <v/>
      </c>
      <c r="AR121" s="113" t="str">
        <f>L_Loc</f>
        <v/>
      </c>
      <c r="AT121" s="114">
        <v>286</v>
      </c>
    </row>
    <row r="122" spans="1:46" s="114" customFormat="1" ht="17.25" x14ac:dyDescent="0.3">
      <c r="A122" s="91" t="str">
        <f>L_time</f>
        <v/>
      </c>
      <c r="B122" s="92" t="str">
        <f>L_TGca</f>
        <v/>
      </c>
      <c r="C122" s="134"/>
      <c r="D122" s="92" t="str">
        <f t="shared" si="12"/>
        <v/>
      </c>
      <c r="E122" s="94" t="str">
        <f>L_tt</f>
        <v/>
      </c>
      <c r="F122" s="156" t="str">
        <f>L_He</f>
        <v/>
      </c>
      <c r="G122" s="96" t="str">
        <f>L_MaHP</f>
        <v/>
      </c>
      <c r="H122" s="97" t="str">
        <f>L_Loc2</f>
        <v/>
      </c>
      <c r="I122" s="96" t="str">
        <f>L_Loc</f>
        <v/>
      </c>
      <c r="J122" s="96" t="str">
        <f>L_Loc</f>
        <v/>
      </c>
      <c r="K122" s="96" t="str">
        <f>L_Loc</f>
        <v/>
      </c>
      <c r="L122" s="98"/>
      <c r="M122" s="96" t="str">
        <f>_Ngay</f>
        <v/>
      </c>
      <c r="N122" s="99"/>
      <c r="O122" s="96" t="e">
        <f t="shared" si="15"/>
        <v>#VALUE!</v>
      </c>
      <c r="P122" s="96" t="e">
        <f>L_SV_P</f>
        <v>#VALUE!</v>
      </c>
      <c r="Q122" s="100" t="e">
        <f>L_SP</f>
        <v>#VALUE!</v>
      </c>
      <c r="R122" s="101"/>
      <c r="S122" s="101"/>
      <c r="T122" s="101"/>
      <c r="U122" s="101"/>
      <c r="V122" s="101"/>
      <c r="W122" s="101"/>
      <c r="X122" s="101"/>
      <c r="Y122" s="101"/>
      <c r="Z122" s="101"/>
      <c r="AA122" s="102"/>
      <c r="AB122" s="103" t="str">
        <f>L_cham</f>
        <v/>
      </c>
      <c r="AC122" s="103" t="str">
        <f>L_Nop</f>
        <v/>
      </c>
      <c r="AD122" s="104"/>
      <c r="AE122" s="105"/>
      <c r="AF122" s="105"/>
      <c r="AG122" s="105"/>
      <c r="AH122" s="106"/>
      <c r="AI122" s="107" t="str">
        <f t="shared" si="14"/>
        <v/>
      </c>
      <c r="AJ122" s="108" t="e">
        <f t="shared" si="13"/>
        <v>#VALUE!</v>
      </c>
      <c r="AK122" s="109" t="str">
        <f>IF(AA122="","",$AA122-$Q122*2)</f>
        <v/>
      </c>
      <c r="AL122" s="109" t="str">
        <f>L_luu1</f>
        <v/>
      </c>
      <c r="AM122" s="110" t="str">
        <f>L_luu2</f>
        <v/>
      </c>
      <c r="AN122" s="111" t="str">
        <f>L_Luu3</f>
        <v/>
      </c>
      <c r="AO122" s="110"/>
      <c r="AP122" s="110"/>
      <c r="AQ122" s="112" t="str">
        <f>L_Loc</f>
        <v/>
      </c>
      <c r="AR122" s="113" t="str">
        <f>L_Loc</f>
        <v/>
      </c>
      <c r="AT122" s="114">
        <v>286</v>
      </c>
    </row>
    <row r="123" spans="1:46" s="114" customFormat="1" ht="17.25" x14ac:dyDescent="0.3">
      <c r="A123" s="91" t="str">
        <f>L_time</f>
        <v/>
      </c>
      <c r="B123" s="92" t="str">
        <f>L_TGca</f>
        <v/>
      </c>
      <c r="C123" s="93"/>
      <c r="D123" s="92" t="str">
        <f t="shared" si="12"/>
        <v/>
      </c>
      <c r="E123" s="94" t="str">
        <f>L_tt</f>
        <v/>
      </c>
      <c r="F123" s="156" t="str">
        <f>L_He</f>
        <v/>
      </c>
      <c r="G123" s="96" t="str">
        <f>L_MaHP</f>
        <v/>
      </c>
      <c r="H123" s="97" t="str">
        <f>L_Loc2</f>
        <v/>
      </c>
      <c r="I123" s="96" t="str">
        <f>L_Loc</f>
        <v/>
      </c>
      <c r="J123" s="96" t="str">
        <f>L_Loc</f>
        <v/>
      </c>
      <c r="K123" s="96" t="str">
        <f>L_Loc</f>
        <v/>
      </c>
      <c r="L123" s="98"/>
      <c r="M123" s="96" t="str">
        <f>_Ngay</f>
        <v/>
      </c>
      <c r="N123" s="99"/>
      <c r="O123" s="96" t="e">
        <f t="shared" si="15"/>
        <v>#VALUE!</v>
      </c>
      <c r="P123" s="96" t="e">
        <f>L_SV_P</f>
        <v>#VALUE!</v>
      </c>
      <c r="Q123" s="100" t="e">
        <f>L_SP</f>
        <v>#VALUE!</v>
      </c>
      <c r="R123" s="101"/>
      <c r="S123" s="101"/>
      <c r="T123" s="101"/>
      <c r="U123" s="101"/>
      <c r="V123" s="101"/>
      <c r="W123" s="101"/>
      <c r="X123" s="101"/>
      <c r="Y123" s="101"/>
      <c r="Z123" s="101"/>
      <c r="AA123" s="102"/>
      <c r="AB123" s="103" t="str">
        <f>L_cham</f>
        <v/>
      </c>
      <c r="AC123" s="103" t="str">
        <f>L_Nop</f>
        <v/>
      </c>
      <c r="AD123" s="104"/>
      <c r="AE123" s="105"/>
      <c r="AF123" s="105"/>
      <c r="AG123" s="105"/>
      <c r="AH123" s="106"/>
      <c r="AI123" s="107" t="str">
        <f t="shared" si="14"/>
        <v/>
      </c>
      <c r="AJ123" s="108" t="e">
        <f t="shared" si="13"/>
        <v>#VALUE!</v>
      </c>
      <c r="AK123" s="109" t="str">
        <f>IF(AA123="","",$AA123-$Q123*2)</f>
        <v/>
      </c>
      <c r="AL123" s="109" t="str">
        <f>L_luu1</f>
        <v/>
      </c>
      <c r="AM123" s="110" t="str">
        <f>L_luu2</f>
        <v/>
      </c>
      <c r="AN123" s="111" t="str">
        <f>L_Luu3</f>
        <v/>
      </c>
      <c r="AO123" s="110"/>
      <c r="AP123" s="110"/>
      <c r="AQ123" s="112" t="str">
        <f>L_Loc</f>
        <v/>
      </c>
      <c r="AR123" s="113" t="str">
        <f>L_Loc</f>
        <v/>
      </c>
      <c r="AT123" s="114">
        <v>286</v>
      </c>
    </row>
    <row r="124" spans="1:46" s="114" customFormat="1" ht="17.25" x14ac:dyDescent="0.3">
      <c r="A124" s="91" t="str">
        <f>L_time</f>
        <v/>
      </c>
      <c r="B124" s="92" t="str">
        <f>L_TGca</f>
        <v/>
      </c>
      <c r="C124" s="93"/>
      <c r="D124" s="92" t="str">
        <f t="shared" si="12"/>
        <v/>
      </c>
      <c r="E124" s="94" t="str">
        <f>L_tt</f>
        <v/>
      </c>
      <c r="F124" s="156" t="str">
        <f>L_He</f>
        <v/>
      </c>
      <c r="G124" s="96" t="str">
        <f>L_MaHP</f>
        <v/>
      </c>
      <c r="H124" s="97" t="str">
        <f>L_Loc2</f>
        <v/>
      </c>
      <c r="I124" s="96" t="str">
        <f>L_Loc</f>
        <v/>
      </c>
      <c r="J124" s="96" t="str">
        <f>L_Loc</f>
        <v/>
      </c>
      <c r="K124" s="96" t="str">
        <f>L_Loc</f>
        <v/>
      </c>
      <c r="L124" s="98"/>
      <c r="M124" s="96" t="str">
        <f>_Ngay</f>
        <v/>
      </c>
      <c r="N124" s="99"/>
      <c r="O124" s="96" t="e">
        <f t="shared" si="15"/>
        <v>#VALUE!</v>
      </c>
      <c r="P124" s="96" t="e">
        <f>L_SV_P</f>
        <v>#VALUE!</v>
      </c>
      <c r="Q124" s="100" t="e">
        <f>L_SP</f>
        <v>#VALUE!</v>
      </c>
      <c r="R124" s="101"/>
      <c r="S124" s="101"/>
      <c r="T124" s="101"/>
      <c r="U124" s="101"/>
      <c r="V124" s="101"/>
      <c r="W124" s="101"/>
      <c r="X124" s="101"/>
      <c r="Y124" s="101"/>
      <c r="Z124" s="101"/>
      <c r="AA124" s="102"/>
      <c r="AB124" s="103" t="str">
        <f>L_cham</f>
        <v/>
      </c>
      <c r="AC124" s="103" t="str">
        <f>L_Nop</f>
        <v/>
      </c>
      <c r="AD124" s="104"/>
      <c r="AE124" s="105"/>
      <c r="AF124" s="105"/>
      <c r="AG124" s="105"/>
      <c r="AH124" s="106"/>
      <c r="AI124" s="107" t="str">
        <f t="shared" si="14"/>
        <v/>
      </c>
      <c r="AJ124" s="108" t="e">
        <f t="shared" si="13"/>
        <v>#VALUE!</v>
      </c>
      <c r="AK124" s="109" t="str">
        <f>IF(AA124="","",$AA124-$Q124*2)</f>
        <v/>
      </c>
      <c r="AL124" s="109" t="str">
        <f>L_luu1</f>
        <v/>
      </c>
      <c r="AM124" s="110" t="str">
        <f>L_luu2</f>
        <v/>
      </c>
      <c r="AN124" s="111" t="str">
        <f>L_Luu3</f>
        <v/>
      </c>
      <c r="AO124" s="110"/>
      <c r="AP124" s="110"/>
      <c r="AQ124" s="112" t="str">
        <f>L_Loc</f>
        <v/>
      </c>
      <c r="AR124" s="113" t="str">
        <f>L_Loc</f>
        <v/>
      </c>
      <c r="AT124" s="114">
        <v>286</v>
      </c>
    </row>
    <row r="125" spans="1:46" s="114" customFormat="1" ht="17.25" x14ac:dyDescent="0.3">
      <c r="A125" s="91" t="str">
        <f>L_time</f>
        <v/>
      </c>
      <c r="B125" s="92" t="str">
        <f>L_TGca</f>
        <v/>
      </c>
      <c r="C125" s="161"/>
      <c r="D125" s="92" t="str">
        <f t="shared" si="12"/>
        <v/>
      </c>
      <c r="E125" s="94" t="str">
        <f>L_tt</f>
        <v/>
      </c>
      <c r="F125" s="156" t="str">
        <f>L_He</f>
        <v/>
      </c>
      <c r="G125" s="96" t="str">
        <f>L_MaHP</f>
        <v/>
      </c>
      <c r="H125" s="97" t="str">
        <f>L_Loc2</f>
        <v/>
      </c>
      <c r="I125" s="96" t="str">
        <f>L_Loc</f>
        <v/>
      </c>
      <c r="J125" s="96" t="str">
        <f>L_Loc</f>
        <v/>
      </c>
      <c r="K125" s="96" t="str">
        <f>L_Loc</f>
        <v/>
      </c>
      <c r="L125" s="98"/>
      <c r="M125" s="96" t="str">
        <f>_Ngay</f>
        <v/>
      </c>
      <c r="N125" s="99"/>
      <c r="O125" s="96" t="e">
        <f t="shared" si="15"/>
        <v>#VALUE!</v>
      </c>
      <c r="P125" s="96" t="e">
        <f>L_SV_P</f>
        <v>#VALUE!</v>
      </c>
      <c r="Q125" s="100" t="e">
        <f>L_SP</f>
        <v>#VALUE!</v>
      </c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  <c r="AB125" s="103" t="str">
        <f>L_cham</f>
        <v/>
      </c>
      <c r="AC125" s="103" t="str">
        <f>L_Nop</f>
        <v/>
      </c>
      <c r="AD125" s="104"/>
      <c r="AE125" s="105"/>
      <c r="AF125" s="105"/>
      <c r="AG125" s="105"/>
      <c r="AH125" s="106"/>
      <c r="AI125" s="107" t="str">
        <f t="shared" si="14"/>
        <v/>
      </c>
      <c r="AJ125" s="108" t="e">
        <f t="shared" si="13"/>
        <v>#VALUE!</v>
      </c>
      <c r="AK125" s="109" t="str">
        <f>IF(AA125="","",$AA125-$Q125*2)</f>
        <v/>
      </c>
      <c r="AL125" s="109" t="str">
        <f>L_luu1</f>
        <v/>
      </c>
      <c r="AM125" s="110" t="str">
        <f>L_luu2</f>
        <v/>
      </c>
      <c r="AN125" s="111" t="str">
        <f>L_Luu3</f>
        <v/>
      </c>
      <c r="AO125" s="110"/>
      <c r="AP125" s="110"/>
      <c r="AQ125" s="112" t="str">
        <f>L_Loc</f>
        <v/>
      </c>
      <c r="AR125" s="113" t="str">
        <f>L_Loc</f>
        <v/>
      </c>
      <c r="AT125" s="114">
        <v>286</v>
      </c>
    </row>
    <row r="126" spans="1:46" s="114" customFormat="1" ht="17.25" x14ac:dyDescent="0.3">
      <c r="A126" s="91" t="str">
        <f>L_time</f>
        <v/>
      </c>
      <c r="B126" s="92" t="str">
        <f>L_TGca</f>
        <v/>
      </c>
      <c r="C126" s="93"/>
      <c r="D126" s="92" t="str">
        <f t="shared" si="12"/>
        <v/>
      </c>
      <c r="E126" s="94" t="str">
        <f>L_tt</f>
        <v/>
      </c>
      <c r="F126" s="156" t="str">
        <f>L_He</f>
        <v/>
      </c>
      <c r="G126" s="96" t="str">
        <f>L_MaHP</f>
        <v/>
      </c>
      <c r="H126" s="97" t="str">
        <f>L_Loc2</f>
        <v/>
      </c>
      <c r="I126" s="96" t="str">
        <f>L_Loc</f>
        <v/>
      </c>
      <c r="J126" s="96" t="str">
        <f>L_Loc</f>
        <v/>
      </c>
      <c r="K126" s="96" t="str">
        <f>L_Loc</f>
        <v/>
      </c>
      <c r="L126" s="98"/>
      <c r="M126" s="96" t="str">
        <f>_Ngay</f>
        <v/>
      </c>
      <c r="N126" s="99"/>
      <c r="O126" s="96" t="e">
        <f t="shared" si="15"/>
        <v>#VALUE!</v>
      </c>
      <c r="P126" s="96" t="e">
        <f>L_SV_P</f>
        <v>#VALUE!</v>
      </c>
      <c r="Q126" s="100" t="e">
        <f>L_SP</f>
        <v>#VALUE!</v>
      </c>
      <c r="R126" s="101"/>
      <c r="S126" s="101"/>
      <c r="T126" s="101"/>
      <c r="U126" s="101"/>
      <c r="V126" s="101"/>
      <c r="W126" s="101"/>
      <c r="X126" s="101"/>
      <c r="Y126" s="101"/>
      <c r="Z126" s="101"/>
      <c r="AA126" s="102"/>
      <c r="AB126" s="103" t="str">
        <f>L_cham</f>
        <v/>
      </c>
      <c r="AC126" s="103" t="str">
        <f>L_Nop</f>
        <v/>
      </c>
      <c r="AD126" s="104"/>
      <c r="AE126" s="105"/>
      <c r="AF126" s="105"/>
      <c r="AG126" s="105"/>
      <c r="AH126" s="106"/>
      <c r="AI126" s="107" t="str">
        <f t="shared" si="14"/>
        <v/>
      </c>
      <c r="AJ126" s="108" t="e">
        <f t="shared" si="13"/>
        <v>#VALUE!</v>
      </c>
      <c r="AK126" s="109" t="str">
        <f>IF(AA126="","",$AA126-$Q126*2)</f>
        <v/>
      </c>
      <c r="AL126" s="109" t="str">
        <f>L_luu1</f>
        <v/>
      </c>
      <c r="AM126" s="110" t="str">
        <f>L_luu2</f>
        <v/>
      </c>
      <c r="AN126" s="111" t="str">
        <f>L_Luu3</f>
        <v/>
      </c>
      <c r="AO126" s="110"/>
      <c r="AP126" s="110"/>
      <c r="AQ126" s="112" t="str">
        <f>L_Loc</f>
        <v/>
      </c>
      <c r="AR126" s="113" t="str">
        <f>L_Loc</f>
        <v/>
      </c>
      <c r="AT126" s="114">
        <v>286</v>
      </c>
    </row>
    <row r="127" spans="1:46" s="114" customFormat="1" ht="17.25" x14ac:dyDescent="0.3">
      <c r="A127" s="91" t="str">
        <f>L_time</f>
        <v/>
      </c>
      <c r="B127" s="92" t="str">
        <f>L_TGca</f>
        <v/>
      </c>
      <c r="C127" s="93"/>
      <c r="D127" s="92" t="str">
        <f t="shared" si="12"/>
        <v/>
      </c>
      <c r="E127" s="94" t="str">
        <f>L_tt</f>
        <v/>
      </c>
      <c r="F127" s="156" t="str">
        <f>L_He</f>
        <v/>
      </c>
      <c r="G127" s="96" t="str">
        <f>L_MaHP</f>
        <v/>
      </c>
      <c r="H127" s="97" t="str">
        <f>L_Loc2</f>
        <v/>
      </c>
      <c r="I127" s="96" t="str">
        <f>L_Loc</f>
        <v/>
      </c>
      <c r="J127" s="96" t="str">
        <f>L_Loc</f>
        <v/>
      </c>
      <c r="K127" s="96" t="str">
        <f>L_Loc</f>
        <v/>
      </c>
      <c r="L127" s="98"/>
      <c r="M127" s="96" t="str">
        <f>_Ngay</f>
        <v/>
      </c>
      <c r="N127" s="99"/>
      <c r="O127" s="96" t="e">
        <f t="shared" si="15"/>
        <v>#VALUE!</v>
      </c>
      <c r="P127" s="96" t="e">
        <f>L_SV_P</f>
        <v>#VALUE!</v>
      </c>
      <c r="Q127" s="100" t="e">
        <f>L_SP</f>
        <v>#VALUE!</v>
      </c>
      <c r="R127" s="101"/>
      <c r="S127" s="101"/>
      <c r="T127" s="101"/>
      <c r="U127" s="101"/>
      <c r="V127" s="101"/>
      <c r="W127" s="101"/>
      <c r="X127" s="101"/>
      <c r="Y127" s="101"/>
      <c r="Z127" s="101"/>
      <c r="AA127" s="102"/>
      <c r="AB127" s="103" t="str">
        <f>L_cham</f>
        <v/>
      </c>
      <c r="AC127" s="103" t="str">
        <f>L_Nop</f>
        <v/>
      </c>
      <c r="AD127" s="104"/>
      <c r="AE127" s="105"/>
      <c r="AF127" s="105"/>
      <c r="AG127" s="105"/>
      <c r="AH127" s="106"/>
      <c r="AI127" s="107" t="str">
        <f t="shared" si="14"/>
        <v/>
      </c>
      <c r="AJ127" s="108" t="e">
        <f t="shared" si="13"/>
        <v>#VALUE!</v>
      </c>
      <c r="AK127" s="109" t="str">
        <f>IF(AA127="","",$AA127-$Q127*2)</f>
        <v/>
      </c>
      <c r="AL127" s="109" t="str">
        <f>L_luu1</f>
        <v/>
      </c>
      <c r="AM127" s="110" t="str">
        <f>L_luu2</f>
        <v/>
      </c>
      <c r="AN127" s="111" t="str">
        <f>L_Luu3</f>
        <v/>
      </c>
      <c r="AO127" s="110"/>
      <c r="AP127" s="110"/>
      <c r="AQ127" s="112" t="str">
        <f>L_Loc</f>
        <v/>
      </c>
      <c r="AR127" s="113" t="str">
        <f>L_Loc</f>
        <v/>
      </c>
      <c r="AT127" s="114">
        <v>286</v>
      </c>
    </row>
    <row r="128" spans="1:46" s="114" customFormat="1" ht="17.25" x14ac:dyDescent="0.3">
      <c r="A128" s="91" t="str">
        <f>L_time</f>
        <v/>
      </c>
      <c r="B128" s="92" t="str">
        <f>L_TGca</f>
        <v/>
      </c>
      <c r="C128" s="93"/>
      <c r="D128" s="92" t="str">
        <f t="shared" si="12"/>
        <v/>
      </c>
      <c r="E128" s="159" t="str">
        <f>L_tt</f>
        <v/>
      </c>
      <c r="F128" s="156" t="str">
        <f>L_He</f>
        <v/>
      </c>
      <c r="G128" s="96" t="str">
        <f>L_MaHP</f>
        <v/>
      </c>
      <c r="H128" s="97" t="str">
        <f>L_Loc2</f>
        <v/>
      </c>
      <c r="I128" s="96" t="str">
        <f>L_Loc</f>
        <v/>
      </c>
      <c r="J128" s="96" t="str">
        <f>L_Loc</f>
        <v/>
      </c>
      <c r="K128" s="96" t="str">
        <f>L_Loc</f>
        <v/>
      </c>
      <c r="L128" s="98"/>
      <c r="M128" s="96" t="str">
        <f>_Ngay</f>
        <v/>
      </c>
      <c r="N128" s="99"/>
      <c r="O128" s="96" t="e">
        <f t="shared" si="15"/>
        <v>#VALUE!</v>
      </c>
      <c r="P128" s="96"/>
      <c r="Q128" s="100">
        <f>L_SP</f>
        <v>0</v>
      </c>
      <c r="R128" s="101"/>
      <c r="S128" s="101"/>
      <c r="T128" s="101"/>
      <c r="U128" s="101"/>
      <c r="V128" s="101"/>
      <c r="W128" s="101"/>
      <c r="X128" s="101"/>
      <c r="Y128" s="101"/>
      <c r="Z128" s="101"/>
      <c r="AA128" s="102"/>
      <c r="AB128" s="103" t="str">
        <f>L_cham</f>
        <v/>
      </c>
      <c r="AC128" s="103" t="str">
        <f>L_Nop</f>
        <v/>
      </c>
      <c r="AD128" s="104"/>
      <c r="AE128" s="105"/>
      <c r="AF128" s="105"/>
      <c r="AG128" s="105"/>
      <c r="AH128" s="160"/>
      <c r="AI128" s="107" t="str">
        <f t="shared" si="14"/>
        <v/>
      </c>
      <c r="AJ128" s="108" t="str">
        <f t="shared" si="13"/>
        <v/>
      </c>
      <c r="AK128" s="109" t="str">
        <f>IF(AA128="","",$AA128-$Q128*2)</f>
        <v/>
      </c>
      <c r="AL128" s="109" t="str">
        <f>L_luu1</f>
        <v/>
      </c>
      <c r="AM128" s="110" t="str">
        <f>L_luu2</f>
        <v/>
      </c>
      <c r="AN128" s="111" t="str">
        <f>L_Luu3</f>
        <v/>
      </c>
      <c r="AO128" s="110"/>
      <c r="AP128" s="110"/>
      <c r="AQ128" s="112" t="str">
        <f>L_Loc</f>
        <v/>
      </c>
      <c r="AR128" s="113" t="str">
        <f>L_Loc</f>
        <v/>
      </c>
      <c r="AT128" s="114">
        <v>286</v>
      </c>
    </row>
    <row r="129" spans="1:46" s="114" customFormat="1" ht="17.25" x14ac:dyDescent="0.3">
      <c r="A129" s="91" t="str">
        <f>L_time</f>
        <v/>
      </c>
      <c r="B129" s="92" t="str">
        <f>L_TGca</f>
        <v/>
      </c>
      <c r="C129" s="93"/>
      <c r="D129" s="92" t="str">
        <f t="shared" si="12"/>
        <v/>
      </c>
      <c r="E129" s="94" t="str">
        <f>L_tt</f>
        <v/>
      </c>
      <c r="F129" s="156" t="str">
        <f>L_He</f>
        <v/>
      </c>
      <c r="G129" s="96" t="str">
        <f>L_MaHP</f>
        <v/>
      </c>
      <c r="H129" s="97" t="str">
        <f>L_Loc2</f>
        <v/>
      </c>
      <c r="I129" s="96" t="str">
        <f>L_Loc</f>
        <v/>
      </c>
      <c r="J129" s="96" t="str">
        <f>L_Loc</f>
        <v/>
      </c>
      <c r="K129" s="96" t="str">
        <f>L_Loc</f>
        <v/>
      </c>
      <c r="L129" s="98"/>
      <c r="M129" s="96" t="str">
        <f>_Ngay</f>
        <v/>
      </c>
      <c r="N129" s="99"/>
      <c r="O129" s="96" t="e">
        <f t="shared" si="15"/>
        <v>#VALUE!</v>
      </c>
      <c r="P129" s="96" t="e">
        <f>L_SV_P</f>
        <v>#VALUE!</v>
      </c>
      <c r="Q129" s="100" t="e">
        <f>L_SP</f>
        <v>#VALUE!</v>
      </c>
      <c r="R129" s="101"/>
      <c r="S129" s="101"/>
      <c r="T129" s="101"/>
      <c r="U129" s="101"/>
      <c r="V129" s="101"/>
      <c r="W129" s="101"/>
      <c r="X129" s="101"/>
      <c r="Y129" s="101"/>
      <c r="Z129" s="101"/>
      <c r="AA129" s="102"/>
      <c r="AB129" s="103" t="str">
        <f>L_cham</f>
        <v/>
      </c>
      <c r="AC129" s="103" t="str">
        <f>L_Nop</f>
        <v/>
      </c>
      <c r="AD129" s="104"/>
      <c r="AE129" s="105"/>
      <c r="AF129" s="105"/>
      <c r="AG129" s="105"/>
      <c r="AH129" s="106"/>
      <c r="AI129" s="107" t="str">
        <f t="shared" si="14"/>
        <v/>
      </c>
      <c r="AJ129" s="108" t="e">
        <f t="shared" si="13"/>
        <v>#VALUE!</v>
      </c>
      <c r="AK129" s="109" t="str">
        <f>IF(AA129="","",$AA129-$Q129*2)</f>
        <v/>
      </c>
      <c r="AL129" s="109" t="str">
        <f>L_luu1</f>
        <v/>
      </c>
      <c r="AM129" s="110" t="str">
        <f>L_luu2</f>
        <v/>
      </c>
      <c r="AN129" s="111" t="str">
        <f>L_Luu3</f>
        <v/>
      </c>
      <c r="AO129" s="110"/>
      <c r="AP129" s="110"/>
      <c r="AQ129" s="112" t="str">
        <f>L_Loc</f>
        <v/>
      </c>
      <c r="AR129" s="113" t="str">
        <f>L_Loc</f>
        <v/>
      </c>
      <c r="AT129" s="114">
        <v>286</v>
      </c>
    </row>
    <row r="130" spans="1:46" s="114" customFormat="1" ht="17.25" x14ac:dyDescent="0.3">
      <c r="A130" s="91" t="str">
        <f>L_time</f>
        <v/>
      </c>
      <c r="B130" s="92" t="str">
        <f>L_TGca</f>
        <v/>
      </c>
      <c r="C130" s="93"/>
      <c r="D130" s="92" t="str">
        <f t="shared" si="12"/>
        <v/>
      </c>
      <c r="E130" s="159" t="str">
        <f>L_tt</f>
        <v/>
      </c>
      <c r="F130" s="156" t="str">
        <f>L_He</f>
        <v/>
      </c>
      <c r="G130" s="96" t="str">
        <f>L_MaHP</f>
        <v/>
      </c>
      <c r="H130" s="97" t="str">
        <f>L_Loc2</f>
        <v/>
      </c>
      <c r="I130" s="96" t="str">
        <f>L_Loc</f>
        <v/>
      </c>
      <c r="J130" s="96" t="str">
        <f>L_Loc</f>
        <v/>
      </c>
      <c r="K130" s="96" t="str">
        <f>L_Loc</f>
        <v/>
      </c>
      <c r="L130" s="98"/>
      <c r="M130" s="96" t="str">
        <f>_Ngay</f>
        <v/>
      </c>
      <c r="N130" s="99"/>
      <c r="O130" s="96" t="e">
        <f t="shared" si="15"/>
        <v>#VALUE!</v>
      </c>
      <c r="P130" s="96" t="e">
        <f>L_SV_P</f>
        <v>#VALUE!</v>
      </c>
      <c r="Q130" s="100" t="e">
        <f>L_SP</f>
        <v>#VALUE!</v>
      </c>
      <c r="R130" s="101"/>
      <c r="S130" s="101"/>
      <c r="T130" s="101"/>
      <c r="U130" s="101"/>
      <c r="V130" s="101"/>
      <c r="W130" s="101"/>
      <c r="X130" s="101"/>
      <c r="Y130" s="101"/>
      <c r="Z130" s="101"/>
      <c r="AA130" s="102"/>
      <c r="AB130" s="103" t="str">
        <f>L_cham</f>
        <v/>
      </c>
      <c r="AC130" s="103" t="str">
        <f>L_Nop</f>
        <v/>
      </c>
      <c r="AD130" s="104"/>
      <c r="AE130" s="105"/>
      <c r="AF130" s="105"/>
      <c r="AG130" s="105"/>
      <c r="AH130" s="160"/>
      <c r="AI130" s="107" t="str">
        <f t="shared" si="14"/>
        <v/>
      </c>
      <c r="AJ130" s="108" t="e">
        <f t="shared" si="13"/>
        <v>#VALUE!</v>
      </c>
      <c r="AK130" s="109" t="str">
        <f>IF(AA130="","",$AA130-$Q130*2)</f>
        <v/>
      </c>
      <c r="AL130" s="109" t="str">
        <f>L_luu1</f>
        <v/>
      </c>
      <c r="AM130" s="110" t="str">
        <f>L_luu2</f>
        <v/>
      </c>
      <c r="AN130" s="111" t="str">
        <f>L_Luu3</f>
        <v/>
      </c>
      <c r="AO130" s="110"/>
      <c r="AP130" s="110"/>
      <c r="AQ130" s="112" t="str">
        <f>L_Loc</f>
        <v/>
      </c>
      <c r="AR130" s="113" t="str">
        <f>L_Loc</f>
        <v/>
      </c>
      <c r="AT130" s="114">
        <v>286</v>
      </c>
    </row>
    <row r="131" spans="1:46" s="114" customFormat="1" ht="17.25" x14ac:dyDescent="0.3">
      <c r="A131" s="91" t="str">
        <f>L_time</f>
        <v/>
      </c>
      <c r="B131" s="92" t="str">
        <f>L_TGca</f>
        <v/>
      </c>
      <c r="C131" s="93"/>
      <c r="D131" s="92" t="str">
        <f t="shared" si="12"/>
        <v/>
      </c>
      <c r="E131" s="94" t="str">
        <f>L_tt</f>
        <v/>
      </c>
      <c r="F131" s="156" t="str">
        <f>L_He</f>
        <v/>
      </c>
      <c r="G131" s="96" t="str">
        <f>L_MaHP</f>
        <v/>
      </c>
      <c r="H131" s="97" t="str">
        <f>L_Loc2</f>
        <v/>
      </c>
      <c r="I131" s="96" t="str">
        <f>L_Loc</f>
        <v/>
      </c>
      <c r="J131" s="96" t="str">
        <f>L_Loc</f>
        <v/>
      </c>
      <c r="K131" s="96" t="str">
        <f>L_Loc</f>
        <v/>
      </c>
      <c r="L131" s="98"/>
      <c r="M131" s="96" t="str">
        <f>_Ngay</f>
        <v/>
      </c>
      <c r="N131" s="99"/>
      <c r="O131" s="96" t="e">
        <f t="shared" si="15"/>
        <v>#VALUE!</v>
      </c>
      <c r="P131" s="96" t="e">
        <f>L_SV_P</f>
        <v>#VALUE!</v>
      </c>
      <c r="Q131" s="100" t="e">
        <f>L_SP</f>
        <v>#VALUE!</v>
      </c>
      <c r="R131" s="101"/>
      <c r="S131" s="101"/>
      <c r="T131" s="101"/>
      <c r="U131" s="101"/>
      <c r="V131" s="101"/>
      <c r="W131" s="101"/>
      <c r="X131" s="101"/>
      <c r="Y131" s="101"/>
      <c r="Z131" s="101"/>
      <c r="AA131" s="102"/>
      <c r="AB131" s="103" t="str">
        <f>L_cham</f>
        <v/>
      </c>
      <c r="AC131" s="103" t="str">
        <f>L_Nop</f>
        <v/>
      </c>
      <c r="AD131" s="104"/>
      <c r="AE131" s="105"/>
      <c r="AF131" s="105"/>
      <c r="AG131" s="105"/>
      <c r="AH131" s="106"/>
      <c r="AI131" s="107" t="str">
        <f t="shared" si="14"/>
        <v/>
      </c>
      <c r="AJ131" s="108" t="e">
        <f t="shared" si="13"/>
        <v>#VALUE!</v>
      </c>
      <c r="AK131" s="109" t="str">
        <f>IF(AA131="","",$AA131-$Q131*2)</f>
        <v/>
      </c>
      <c r="AL131" s="109" t="str">
        <f>L_luu1</f>
        <v/>
      </c>
      <c r="AM131" s="110" t="str">
        <f>L_luu2</f>
        <v/>
      </c>
      <c r="AN131" s="111" t="str">
        <f>L_Luu3</f>
        <v/>
      </c>
      <c r="AO131" s="110"/>
      <c r="AP131" s="110"/>
      <c r="AQ131" s="112" t="str">
        <f>L_Loc</f>
        <v/>
      </c>
      <c r="AR131" s="113" t="str">
        <f>L_Loc</f>
        <v/>
      </c>
      <c r="AT131" s="114">
        <v>286</v>
      </c>
    </row>
    <row r="132" spans="1:46" s="114" customFormat="1" ht="17.25" x14ac:dyDescent="0.3">
      <c r="A132" s="91" t="str">
        <f>L_time</f>
        <v/>
      </c>
      <c r="B132" s="92" t="str">
        <f>L_TGca</f>
        <v/>
      </c>
      <c r="C132" s="93"/>
      <c r="D132" s="92" t="str">
        <f t="shared" si="12"/>
        <v/>
      </c>
      <c r="E132" s="94" t="str">
        <f>L_tt</f>
        <v/>
      </c>
      <c r="F132" s="156" t="str">
        <f>L_He</f>
        <v/>
      </c>
      <c r="G132" s="96" t="str">
        <f>L_MaHP</f>
        <v/>
      </c>
      <c r="H132" s="97" t="str">
        <f>L_Loc2</f>
        <v/>
      </c>
      <c r="I132" s="96" t="str">
        <f>L_Loc</f>
        <v/>
      </c>
      <c r="J132" s="96" t="str">
        <f>L_Loc</f>
        <v/>
      </c>
      <c r="K132" s="96" t="str">
        <f>L_Loc</f>
        <v/>
      </c>
      <c r="L132" s="98"/>
      <c r="M132" s="96" t="str">
        <f>_Ngay</f>
        <v/>
      </c>
      <c r="N132" s="99"/>
      <c r="O132" s="96" t="e">
        <f t="shared" si="15"/>
        <v>#VALUE!</v>
      </c>
      <c r="P132" s="96" t="e">
        <f>L_SV_P</f>
        <v>#VALUE!</v>
      </c>
      <c r="Q132" s="100" t="e">
        <f>L_SP</f>
        <v>#VALUE!</v>
      </c>
      <c r="R132" s="101"/>
      <c r="S132" s="101"/>
      <c r="T132" s="101"/>
      <c r="U132" s="101"/>
      <c r="V132" s="101"/>
      <c r="W132" s="101"/>
      <c r="X132" s="101"/>
      <c r="Y132" s="101"/>
      <c r="Z132" s="101"/>
      <c r="AA132" s="102"/>
      <c r="AB132" s="103" t="str">
        <f>L_cham</f>
        <v/>
      </c>
      <c r="AC132" s="103" t="str">
        <f>L_Nop</f>
        <v/>
      </c>
      <c r="AD132" s="104"/>
      <c r="AE132" s="105"/>
      <c r="AF132" s="105"/>
      <c r="AG132" s="105"/>
      <c r="AH132" s="106"/>
      <c r="AI132" s="107" t="str">
        <f t="shared" si="14"/>
        <v/>
      </c>
      <c r="AJ132" s="108" t="e">
        <f t="shared" si="13"/>
        <v>#VALUE!</v>
      </c>
      <c r="AK132" s="109" t="str">
        <f>IF(AA132="","",$AA132-$Q132*2)</f>
        <v/>
      </c>
      <c r="AL132" s="109" t="str">
        <f>L_luu1</f>
        <v/>
      </c>
      <c r="AM132" s="110" t="str">
        <f>L_luu2</f>
        <v/>
      </c>
      <c r="AN132" s="111" t="str">
        <f>L_Luu3</f>
        <v/>
      </c>
      <c r="AO132" s="110"/>
      <c r="AP132" s="110"/>
      <c r="AQ132" s="112" t="str">
        <f>L_Loc</f>
        <v/>
      </c>
      <c r="AR132" s="113" t="str">
        <f>L_Loc</f>
        <v/>
      </c>
      <c r="AT132" s="114">
        <v>286</v>
      </c>
    </row>
    <row r="133" spans="1:46" s="114" customFormat="1" ht="17.25" x14ac:dyDescent="0.3">
      <c r="A133" s="91" t="str">
        <f>L_time</f>
        <v/>
      </c>
      <c r="B133" s="92" t="str">
        <f>L_TGca</f>
        <v/>
      </c>
      <c r="C133" s="116"/>
      <c r="D133" s="92" t="str">
        <f t="shared" si="12"/>
        <v/>
      </c>
      <c r="E133" s="94" t="str">
        <f>L_tt</f>
        <v/>
      </c>
      <c r="F133" s="156" t="str">
        <f>L_He</f>
        <v/>
      </c>
      <c r="G133" s="96" t="str">
        <f>L_MaHP</f>
        <v/>
      </c>
      <c r="H133" s="97" t="str">
        <f>L_Loc2</f>
        <v/>
      </c>
      <c r="I133" s="96" t="str">
        <f>L_Loc</f>
        <v/>
      </c>
      <c r="J133" s="96" t="str">
        <f>L_Loc</f>
        <v/>
      </c>
      <c r="K133" s="96" t="str">
        <f>L_Loc</f>
        <v/>
      </c>
      <c r="L133" s="98"/>
      <c r="M133" s="96" t="str">
        <f>_Ngay</f>
        <v/>
      </c>
      <c r="N133" s="99"/>
      <c r="O133" s="96" t="e">
        <f t="shared" si="15"/>
        <v>#VALUE!</v>
      </c>
      <c r="P133" s="96" t="e">
        <f>L_SV_P</f>
        <v>#VALUE!</v>
      </c>
      <c r="Q133" s="100" t="e">
        <f>L_SP</f>
        <v>#VALUE!</v>
      </c>
      <c r="R133" s="101"/>
      <c r="S133" s="101"/>
      <c r="T133" s="101"/>
      <c r="U133" s="101"/>
      <c r="V133" s="101"/>
      <c r="W133" s="101"/>
      <c r="X133" s="101"/>
      <c r="Y133" s="101"/>
      <c r="Z133" s="101"/>
      <c r="AA133" s="102"/>
      <c r="AB133" s="103" t="str">
        <f>L_cham</f>
        <v/>
      </c>
      <c r="AC133" s="103" t="str">
        <f>L_Nop</f>
        <v/>
      </c>
      <c r="AD133" s="104"/>
      <c r="AE133" s="105"/>
      <c r="AF133" s="105"/>
      <c r="AG133" s="105"/>
      <c r="AH133" s="106"/>
      <c r="AI133" s="107" t="str">
        <f t="shared" si="14"/>
        <v/>
      </c>
      <c r="AJ133" s="108" t="e">
        <f t="shared" si="13"/>
        <v>#VALUE!</v>
      </c>
      <c r="AK133" s="109" t="str">
        <f>IF(AA133="","",$AA133-$Q133*2)</f>
        <v/>
      </c>
      <c r="AL133" s="109" t="str">
        <f>L_luu1</f>
        <v/>
      </c>
      <c r="AM133" s="110" t="str">
        <f>L_luu2</f>
        <v/>
      </c>
      <c r="AN133" s="111" t="str">
        <f>L_Luu3</f>
        <v/>
      </c>
      <c r="AO133" s="110"/>
      <c r="AP133" s="110"/>
      <c r="AQ133" s="112" t="str">
        <f>L_Loc</f>
        <v/>
      </c>
      <c r="AR133" s="113" t="str">
        <f>L_Loc</f>
        <v/>
      </c>
      <c r="AT133" s="114">
        <v>286</v>
      </c>
    </row>
    <row r="134" spans="1:46" s="114" customFormat="1" ht="17.25" x14ac:dyDescent="0.3">
      <c r="A134" s="91" t="str">
        <f>L_time</f>
        <v/>
      </c>
      <c r="B134" s="92" t="str">
        <f>L_TGca</f>
        <v/>
      </c>
      <c r="C134" s="93"/>
      <c r="D134" s="92" t="str">
        <f t="shared" si="12"/>
        <v/>
      </c>
      <c r="E134" s="159" t="str">
        <f>L_tt</f>
        <v/>
      </c>
      <c r="F134" s="156" t="str">
        <f>L_He</f>
        <v/>
      </c>
      <c r="G134" s="96" t="str">
        <f>L_MaHP</f>
        <v/>
      </c>
      <c r="H134" s="97" t="str">
        <f>L_Loc2</f>
        <v/>
      </c>
      <c r="I134" s="96" t="str">
        <f>L_Loc</f>
        <v/>
      </c>
      <c r="J134" s="96" t="str">
        <f>L_Loc</f>
        <v/>
      </c>
      <c r="K134" s="96" t="str">
        <f>L_Loc</f>
        <v/>
      </c>
      <c r="L134" s="98"/>
      <c r="M134" s="96" t="str">
        <f>_Ngay</f>
        <v/>
      </c>
      <c r="N134" s="99"/>
      <c r="O134" s="96" t="e">
        <f t="shared" si="15"/>
        <v>#VALUE!</v>
      </c>
      <c r="P134" s="96" t="e">
        <f>L_SV_P</f>
        <v>#VALUE!</v>
      </c>
      <c r="Q134" s="100" t="e">
        <f>L_SP</f>
        <v>#VALUE!</v>
      </c>
      <c r="R134" s="101"/>
      <c r="S134" s="101"/>
      <c r="T134" s="101"/>
      <c r="U134" s="101"/>
      <c r="V134" s="101"/>
      <c r="W134" s="101"/>
      <c r="X134" s="101"/>
      <c r="Y134" s="101"/>
      <c r="Z134" s="101"/>
      <c r="AA134" s="102"/>
      <c r="AB134" s="103" t="str">
        <f>L_cham</f>
        <v/>
      </c>
      <c r="AC134" s="103" t="str">
        <f>L_Nop</f>
        <v/>
      </c>
      <c r="AD134" s="104"/>
      <c r="AE134" s="105"/>
      <c r="AF134" s="105"/>
      <c r="AG134" s="105"/>
      <c r="AH134" s="160"/>
      <c r="AI134" s="107" t="str">
        <f t="shared" si="14"/>
        <v/>
      </c>
      <c r="AJ134" s="108" t="e">
        <f t="shared" si="13"/>
        <v>#VALUE!</v>
      </c>
      <c r="AK134" s="109" t="str">
        <f>IF(AA134="","",$AA134-$Q134*2)</f>
        <v/>
      </c>
      <c r="AL134" s="109" t="str">
        <f>L_luu1</f>
        <v/>
      </c>
      <c r="AM134" s="110" t="str">
        <f>L_luu2</f>
        <v/>
      </c>
      <c r="AN134" s="111" t="str">
        <f>L_Luu3</f>
        <v/>
      </c>
      <c r="AO134" s="110"/>
      <c r="AP134" s="110"/>
      <c r="AQ134" s="112" t="str">
        <f>L_Loc</f>
        <v/>
      </c>
      <c r="AR134" s="113" t="str">
        <f>L_Loc</f>
        <v/>
      </c>
      <c r="AT134" s="114">
        <v>286</v>
      </c>
    </row>
    <row r="135" spans="1:46" s="114" customFormat="1" ht="17.25" x14ac:dyDescent="0.3">
      <c r="A135" s="91" t="str">
        <f>L_time</f>
        <v/>
      </c>
      <c r="B135" s="92" t="str">
        <f>L_TGca</f>
        <v/>
      </c>
      <c r="C135" s="93"/>
      <c r="D135" s="92" t="str">
        <f t="shared" si="12"/>
        <v/>
      </c>
      <c r="E135" s="94" t="str">
        <f>L_tt</f>
        <v/>
      </c>
      <c r="F135" s="156" t="str">
        <f>L_He</f>
        <v/>
      </c>
      <c r="G135" s="96" t="str">
        <f>L_MaHP</f>
        <v/>
      </c>
      <c r="H135" s="97" t="str">
        <f>L_Loc2</f>
        <v/>
      </c>
      <c r="I135" s="96" t="str">
        <f>L_Loc</f>
        <v/>
      </c>
      <c r="J135" s="96" t="str">
        <f>L_Loc</f>
        <v/>
      </c>
      <c r="K135" s="96" t="str">
        <f>L_Loc</f>
        <v/>
      </c>
      <c r="L135" s="98"/>
      <c r="M135" s="96" t="str">
        <f>_Ngay</f>
        <v/>
      </c>
      <c r="N135" s="99"/>
      <c r="O135" s="96" t="e">
        <f t="shared" si="15"/>
        <v>#VALUE!</v>
      </c>
      <c r="P135" s="96" t="e">
        <f>L_SV_P</f>
        <v>#VALUE!</v>
      </c>
      <c r="Q135" s="100" t="e">
        <f>L_SP</f>
        <v>#VALUE!</v>
      </c>
      <c r="R135" s="101"/>
      <c r="S135" s="101"/>
      <c r="T135" s="101"/>
      <c r="U135" s="101"/>
      <c r="V135" s="101"/>
      <c r="W135" s="101"/>
      <c r="X135" s="101"/>
      <c r="Y135" s="101"/>
      <c r="Z135" s="101"/>
      <c r="AA135" s="102"/>
      <c r="AB135" s="103" t="str">
        <f>L_cham</f>
        <v/>
      </c>
      <c r="AC135" s="103" t="str">
        <f>L_Nop</f>
        <v/>
      </c>
      <c r="AD135" s="104"/>
      <c r="AE135" s="105"/>
      <c r="AF135" s="105"/>
      <c r="AG135" s="105"/>
      <c r="AH135" s="106"/>
      <c r="AI135" s="107" t="str">
        <f t="shared" si="14"/>
        <v/>
      </c>
      <c r="AJ135" s="108" t="e">
        <f t="shared" si="13"/>
        <v>#VALUE!</v>
      </c>
      <c r="AK135" s="109" t="str">
        <f>IF(AA135="","",$AA135-$Q135*2)</f>
        <v/>
      </c>
      <c r="AL135" s="109" t="str">
        <f>L_luu1</f>
        <v/>
      </c>
      <c r="AM135" s="110" t="str">
        <f>L_luu2</f>
        <v/>
      </c>
      <c r="AN135" s="111" t="str">
        <f>L_Luu3</f>
        <v/>
      </c>
      <c r="AO135" s="110"/>
      <c r="AP135" s="110"/>
      <c r="AQ135" s="112" t="str">
        <f>L_Loc</f>
        <v/>
      </c>
      <c r="AR135" s="113" t="str">
        <f>L_Loc</f>
        <v/>
      </c>
      <c r="AT135" s="114">
        <v>286</v>
      </c>
    </row>
    <row r="136" spans="1:46" s="114" customFormat="1" ht="17.25" x14ac:dyDescent="0.3">
      <c r="A136" s="91" t="str">
        <f>L_time</f>
        <v/>
      </c>
      <c r="B136" s="92" t="str">
        <f>L_TGca</f>
        <v/>
      </c>
      <c r="C136" s="158"/>
      <c r="D136" s="92" t="str">
        <f t="shared" si="12"/>
        <v/>
      </c>
      <c r="E136" s="94" t="str">
        <f>L_tt</f>
        <v/>
      </c>
      <c r="F136" s="156" t="str">
        <f>L_He</f>
        <v/>
      </c>
      <c r="G136" s="96" t="str">
        <f>L_MaHP</f>
        <v/>
      </c>
      <c r="H136" s="97" t="str">
        <f>L_Loc2</f>
        <v/>
      </c>
      <c r="I136" s="96" t="str">
        <f>L_Loc</f>
        <v/>
      </c>
      <c r="J136" s="96" t="str">
        <f>L_Loc</f>
        <v/>
      </c>
      <c r="K136" s="96" t="str">
        <f>L_Loc</f>
        <v/>
      </c>
      <c r="L136" s="98"/>
      <c r="M136" s="96" t="str">
        <f>_Ngay</f>
        <v/>
      </c>
      <c r="N136" s="99"/>
      <c r="O136" s="96" t="e">
        <f t="shared" si="15"/>
        <v>#VALUE!</v>
      </c>
      <c r="P136" s="96" t="e">
        <f>L_SV_P</f>
        <v>#VALUE!</v>
      </c>
      <c r="Q136" s="100" t="e">
        <f>L_SP</f>
        <v>#VALUE!</v>
      </c>
      <c r="R136" s="101"/>
      <c r="S136" s="101"/>
      <c r="T136" s="101"/>
      <c r="U136" s="101"/>
      <c r="V136" s="101"/>
      <c r="W136" s="101"/>
      <c r="X136" s="101"/>
      <c r="Y136" s="101"/>
      <c r="Z136" s="101"/>
      <c r="AA136" s="102"/>
      <c r="AB136" s="103" t="str">
        <f>L_cham</f>
        <v/>
      </c>
      <c r="AC136" s="103" t="str">
        <f>L_Nop</f>
        <v/>
      </c>
      <c r="AD136" s="104"/>
      <c r="AE136" s="105"/>
      <c r="AF136" s="105"/>
      <c r="AG136" s="105"/>
      <c r="AH136" s="106"/>
      <c r="AI136" s="107" t="str">
        <f t="shared" si="14"/>
        <v/>
      </c>
      <c r="AJ136" s="108" t="e">
        <f t="shared" si="13"/>
        <v>#VALUE!</v>
      </c>
      <c r="AK136" s="109" t="str">
        <f>IF(AA136="","",$AA136-$Q136*2)</f>
        <v/>
      </c>
      <c r="AL136" s="109" t="str">
        <f>L_luu1</f>
        <v/>
      </c>
      <c r="AM136" s="110" t="str">
        <f>L_luu2</f>
        <v/>
      </c>
      <c r="AN136" s="111" t="str">
        <f>L_Luu3</f>
        <v/>
      </c>
      <c r="AO136" s="110"/>
      <c r="AP136" s="110"/>
      <c r="AQ136" s="112" t="str">
        <f>L_Loc</f>
        <v/>
      </c>
      <c r="AR136" s="113" t="str">
        <f>L_Loc</f>
        <v/>
      </c>
      <c r="AT136" s="114">
        <v>286</v>
      </c>
    </row>
    <row r="137" spans="1:46" s="114" customFormat="1" ht="17.25" x14ac:dyDescent="0.3">
      <c r="A137" s="91" t="str">
        <f>L_time</f>
        <v/>
      </c>
      <c r="B137" s="92" t="str">
        <f>L_TGca</f>
        <v/>
      </c>
      <c r="C137" s="93"/>
      <c r="D137" s="92" t="str">
        <f t="shared" si="12"/>
        <v/>
      </c>
      <c r="E137" s="94" t="str">
        <f>L_tt</f>
        <v/>
      </c>
      <c r="F137" s="156" t="str">
        <f>L_He</f>
        <v/>
      </c>
      <c r="G137" s="96" t="str">
        <f>L_MaHP</f>
        <v/>
      </c>
      <c r="H137" s="97" t="str">
        <f>L_Loc2</f>
        <v/>
      </c>
      <c r="I137" s="96" t="str">
        <f>L_Loc</f>
        <v/>
      </c>
      <c r="J137" s="96" t="str">
        <f>L_Loc</f>
        <v/>
      </c>
      <c r="K137" s="96" t="str">
        <f>L_Loc</f>
        <v/>
      </c>
      <c r="L137" s="98"/>
      <c r="M137" s="96" t="str">
        <f>_Ngay</f>
        <v/>
      </c>
      <c r="N137" s="99"/>
      <c r="O137" s="96" t="e">
        <f t="shared" si="15"/>
        <v>#VALUE!</v>
      </c>
      <c r="P137" s="96" t="e">
        <f>L_SV_P</f>
        <v>#VALUE!</v>
      </c>
      <c r="Q137" s="100" t="e">
        <f>L_SP</f>
        <v>#VALUE!</v>
      </c>
      <c r="R137" s="101"/>
      <c r="S137" s="101"/>
      <c r="T137" s="101"/>
      <c r="U137" s="101"/>
      <c r="V137" s="101"/>
      <c r="W137" s="101"/>
      <c r="X137" s="101"/>
      <c r="Y137" s="101"/>
      <c r="Z137" s="101"/>
      <c r="AA137" s="102"/>
      <c r="AB137" s="103" t="str">
        <f>L_cham</f>
        <v/>
      </c>
      <c r="AC137" s="103" t="str">
        <f>L_Nop</f>
        <v/>
      </c>
      <c r="AD137" s="104"/>
      <c r="AE137" s="105"/>
      <c r="AF137" s="105"/>
      <c r="AG137" s="105"/>
      <c r="AH137" s="106"/>
      <c r="AI137" s="107" t="str">
        <f t="shared" si="14"/>
        <v/>
      </c>
      <c r="AJ137" s="108" t="e">
        <f t="shared" si="13"/>
        <v>#VALUE!</v>
      </c>
      <c r="AK137" s="109" t="str">
        <f>IF(AA137="","",$AA137-$Q137*2)</f>
        <v/>
      </c>
      <c r="AL137" s="109" t="str">
        <f>L_luu1</f>
        <v/>
      </c>
      <c r="AM137" s="110" t="str">
        <f>L_luu2</f>
        <v/>
      </c>
      <c r="AN137" s="111" t="str">
        <f>L_Luu3</f>
        <v/>
      </c>
      <c r="AO137" s="110"/>
      <c r="AP137" s="110"/>
      <c r="AQ137" s="112" t="str">
        <f>L_Loc</f>
        <v/>
      </c>
      <c r="AR137" s="113" t="str">
        <f>L_Loc</f>
        <v/>
      </c>
      <c r="AT137" s="114">
        <v>164</v>
      </c>
    </row>
    <row r="138" spans="1:46" s="114" customFormat="1" ht="17.25" x14ac:dyDescent="0.3">
      <c r="A138" s="91" t="str">
        <f>L_time</f>
        <v/>
      </c>
      <c r="B138" s="92" t="str">
        <f>L_TGca</f>
        <v/>
      </c>
      <c r="C138" s="93"/>
      <c r="D138" s="92" t="str">
        <f t="shared" si="12"/>
        <v/>
      </c>
      <c r="E138" s="94" t="str">
        <f>L_tt</f>
        <v/>
      </c>
      <c r="F138" s="156" t="str">
        <f>L_He</f>
        <v/>
      </c>
      <c r="G138" s="96" t="str">
        <f>L_MaHP</f>
        <v/>
      </c>
      <c r="H138" s="97" t="str">
        <f>L_Loc2</f>
        <v/>
      </c>
      <c r="I138" s="96" t="str">
        <f>L_Loc</f>
        <v/>
      </c>
      <c r="J138" s="96" t="str">
        <f>L_Loc</f>
        <v/>
      </c>
      <c r="K138" s="96" t="str">
        <f>L_Loc</f>
        <v/>
      </c>
      <c r="L138" s="98"/>
      <c r="M138" s="96" t="str">
        <f>_Ngay</f>
        <v/>
      </c>
      <c r="N138" s="99"/>
      <c r="O138" s="96" t="e">
        <f t="shared" si="15"/>
        <v>#VALUE!</v>
      </c>
      <c r="P138" s="96" t="e">
        <f>L_SV_P</f>
        <v>#VALUE!</v>
      </c>
      <c r="Q138" s="100" t="e">
        <f>L_SP</f>
        <v>#VALUE!</v>
      </c>
      <c r="R138" s="101"/>
      <c r="S138" s="101"/>
      <c r="T138" s="101"/>
      <c r="U138" s="101"/>
      <c r="V138" s="101"/>
      <c r="W138" s="101"/>
      <c r="X138" s="101"/>
      <c r="Y138" s="101"/>
      <c r="Z138" s="101"/>
      <c r="AA138" s="102"/>
      <c r="AB138" s="103" t="str">
        <f>L_cham</f>
        <v/>
      </c>
      <c r="AC138" s="103" t="str">
        <f>L_Nop</f>
        <v/>
      </c>
      <c r="AD138" s="104"/>
      <c r="AE138" s="105"/>
      <c r="AF138" s="105"/>
      <c r="AG138" s="105"/>
      <c r="AH138" s="106"/>
      <c r="AI138" s="107" t="str">
        <f t="shared" si="14"/>
        <v/>
      </c>
      <c r="AJ138" s="108" t="e">
        <f t="shared" si="13"/>
        <v>#VALUE!</v>
      </c>
      <c r="AK138" s="109" t="str">
        <f>IF(AA138="","",$AA138-$Q138*2)</f>
        <v/>
      </c>
      <c r="AL138" s="109" t="str">
        <f>L_luu1</f>
        <v/>
      </c>
      <c r="AM138" s="110" t="str">
        <f>L_luu2</f>
        <v/>
      </c>
      <c r="AN138" s="111" t="str">
        <f>L_Luu3</f>
        <v/>
      </c>
      <c r="AO138" s="110"/>
      <c r="AP138" s="110"/>
      <c r="AQ138" s="112" t="str">
        <f>L_Loc</f>
        <v/>
      </c>
      <c r="AR138" s="113" t="str">
        <f>L_Loc</f>
        <v/>
      </c>
      <c r="AT138" s="114">
        <v>286</v>
      </c>
    </row>
    <row r="139" spans="1:46" s="114" customFormat="1" ht="17.25" x14ac:dyDescent="0.3">
      <c r="A139" s="91" t="str">
        <f>L_time</f>
        <v/>
      </c>
      <c r="B139" s="92" t="str">
        <f>L_TGca</f>
        <v/>
      </c>
      <c r="C139" s="116"/>
      <c r="D139" s="92" t="str">
        <f t="shared" si="12"/>
        <v/>
      </c>
      <c r="E139" s="94" t="str">
        <f>L_tt</f>
        <v/>
      </c>
      <c r="F139" s="156" t="str">
        <f>L_He</f>
        <v/>
      </c>
      <c r="G139" s="96" t="str">
        <f>L_MaHP</f>
        <v/>
      </c>
      <c r="H139" s="97" t="str">
        <f>L_Loc2</f>
        <v/>
      </c>
      <c r="I139" s="96" t="str">
        <f>L_Loc</f>
        <v/>
      </c>
      <c r="J139" s="96" t="str">
        <f>L_Loc</f>
        <v/>
      </c>
      <c r="K139" s="96" t="str">
        <f>L_Loc</f>
        <v/>
      </c>
      <c r="L139" s="98"/>
      <c r="M139" s="96" t="str">
        <f>_Ngay</f>
        <v/>
      </c>
      <c r="N139" s="99"/>
      <c r="O139" s="96" t="e">
        <f t="shared" si="15"/>
        <v>#VALUE!</v>
      </c>
      <c r="P139" s="96" t="e">
        <f>L_SV_P</f>
        <v>#VALUE!</v>
      </c>
      <c r="Q139" s="100" t="e">
        <f>L_SP</f>
        <v>#VALUE!</v>
      </c>
      <c r="R139" s="101"/>
      <c r="S139" s="101"/>
      <c r="T139" s="101"/>
      <c r="U139" s="101"/>
      <c r="V139" s="101"/>
      <c r="W139" s="101"/>
      <c r="X139" s="101"/>
      <c r="Y139" s="101"/>
      <c r="Z139" s="101"/>
      <c r="AA139" s="102"/>
      <c r="AB139" s="103" t="str">
        <f>L_cham</f>
        <v/>
      </c>
      <c r="AC139" s="103" t="str">
        <f>L_Nop</f>
        <v/>
      </c>
      <c r="AD139" s="104"/>
      <c r="AE139" s="105"/>
      <c r="AF139" s="105"/>
      <c r="AG139" s="105"/>
      <c r="AH139" s="106"/>
      <c r="AI139" s="107" t="str">
        <f t="shared" si="14"/>
        <v/>
      </c>
      <c r="AJ139" s="108" t="e">
        <f t="shared" si="13"/>
        <v>#VALUE!</v>
      </c>
      <c r="AK139" s="109" t="str">
        <f>IF(AA139="","",$AA139-$Q139*2)</f>
        <v/>
      </c>
      <c r="AL139" s="109" t="str">
        <f>L_luu1</f>
        <v/>
      </c>
      <c r="AM139" s="110" t="str">
        <f>L_luu2</f>
        <v/>
      </c>
      <c r="AN139" s="111" t="str">
        <f>L_Luu3</f>
        <v/>
      </c>
      <c r="AO139" s="110"/>
      <c r="AP139" s="110"/>
      <c r="AQ139" s="112" t="str">
        <f>L_Loc</f>
        <v/>
      </c>
      <c r="AR139" s="113" t="str">
        <f>L_Loc</f>
        <v/>
      </c>
      <c r="AT139" s="114">
        <v>286</v>
      </c>
    </row>
    <row r="140" spans="1:46" s="114" customFormat="1" ht="17.25" x14ac:dyDescent="0.3">
      <c r="A140" s="91" t="str">
        <f>L_time</f>
        <v/>
      </c>
      <c r="B140" s="92" t="str">
        <f>L_TGca</f>
        <v/>
      </c>
      <c r="C140" s="93"/>
      <c r="D140" s="92" t="str">
        <f t="shared" si="12"/>
        <v/>
      </c>
      <c r="E140" s="94" t="str">
        <f>L_tt</f>
        <v/>
      </c>
      <c r="F140" s="156" t="str">
        <f>L_He</f>
        <v/>
      </c>
      <c r="G140" s="96" t="str">
        <f>L_MaHP</f>
        <v/>
      </c>
      <c r="H140" s="97" t="str">
        <f>L_Loc2</f>
        <v/>
      </c>
      <c r="I140" s="96" t="str">
        <f>L_Loc</f>
        <v/>
      </c>
      <c r="J140" s="96" t="str">
        <f>L_Loc</f>
        <v/>
      </c>
      <c r="K140" s="96" t="str">
        <f>L_Loc</f>
        <v/>
      </c>
      <c r="L140" s="98"/>
      <c r="M140" s="96" t="str">
        <f>_Ngay</f>
        <v/>
      </c>
      <c r="N140" s="99"/>
      <c r="O140" s="96" t="e">
        <f t="shared" si="15"/>
        <v>#VALUE!</v>
      </c>
      <c r="P140" s="96" t="e">
        <f>L_SV_P</f>
        <v>#VALUE!</v>
      </c>
      <c r="Q140" s="100" t="e">
        <f>L_SP</f>
        <v>#VALUE!</v>
      </c>
      <c r="R140" s="101"/>
      <c r="S140" s="101"/>
      <c r="T140" s="101"/>
      <c r="U140" s="101"/>
      <c r="V140" s="101"/>
      <c r="W140" s="101"/>
      <c r="X140" s="101"/>
      <c r="Y140" s="101"/>
      <c r="Z140" s="101"/>
      <c r="AA140" s="102"/>
      <c r="AB140" s="103" t="str">
        <f>L_cham</f>
        <v/>
      </c>
      <c r="AC140" s="103" t="str">
        <f>L_Nop</f>
        <v/>
      </c>
      <c r="AD140" s="104"/>
      <c r="AE140" s="105"/>
      <c r="AF140" s="105"/>
      <c r="AG140" s="105"/>
      <c r="AH140" s="106"/>
      <c r="AI140" s="107" t="str">
        <f t="shared" si="14"/>
        <v/>
      </c>
      <c r="AJ140" s="108" t="e">
        <f t="shared" si="13"/>
        <v>#VALUE!</v>
      </c>
      <c r="AK140" s="109" t="str">
        <f>IF(AA140="","",$AA140-$Q140*2)</f>
        <v/>
      </c>
      <c r="AL140" s="109" t="str">
        <f>L_luu1</f>
        <v/>
      </c>
      <c r="AM140" s="110" t="str">
        <f>L_luu2</f>
        <v/>
      </c>
      <c r="AN140" s="111" t="str">
        <f>L_Luu3</f>
        <v/>
      </c>
      <c r="AO140" s="110"/>
      <c r="AP140" s="110"/>
      <c r="AQ140" s="112" t="str">
        <f>L_Loc</f>
        <v/>
      </c>
      <c r="AR140" s="113" t="str">
        <f>L_Loc</f>
        <v/>
      </c>
      <c r="AT140" s="114">
        <v>286</v>
      </c>
    </row>
    <row r="141" spans="1:46" s="114" customFormat="1" ht="17.25" x14ac:dyDescent="0.3">
      <c r="A141" s="91" t="str">
        <f>L_time</f>
        <v/>
      </c>
      <c r="B141" s="92" t="str">
        <f>L_TGca</f>
        <v/>
      </c>
      <c r="C141" s="93"/>
      <c r="D141" s="92" t="str">
        <f t="shared" si="12"/>
        <v/>
      </c>
      <c r="E141" s="94" t="str">
        <f>L_tt</f>
        <v/>
      </c>
      <c r="F141" s="156" t="str">
        <f>L_He</f>
        <v/>
      </c>
      <c r="G141" s="96" t="str">
        <f>L_MaHP</f>
        <v/>
      </c>
      <c r="H141" s="97" t="str">
        <f>L_Loc2</f>
        <v/>
      </c>
      <c r="I141" s="96" t="str">
        <f>L_Loc</f>
        <v/>
      </c>
      <c r="J141" s="96" t="str">
        <f>L_Loc</f>
        <v/>
      </c>
      <c r="K141" s="96" t="str">
        <f>L_Loc</f>
        <v/>
      </c>
      <c r="L141" s="98"/>
      <c r="M141" s="96" t="str">
        <f>_Ngay</f>
        <v/>
      </c>
      <c r="N141" s="99"/>
      <c r="O141" s="96" t="e">
        <f t="shared" si="15"/>
        <v>#VALUE!</v>
      </c>
      <c r="P141" s="96" t="e">
        <f>L_SV_P</f>
        <v>#VALUE!</v>
      </c>
      <c r="Q141" s="100" t="e">
        <f>L_SP</f>
        <v>#VALUE!</v>
      </c>
      <c r="R141" s="101"/>
      <c r="S141" s="101"/>
      <c r="T141" s="101"/>
      <c r="U141" s="101"/>
      <c r="V141" s="101"/>
      <c r="W141" s="101"/>
      <c r="X141" s="101"/>
      <c r="Y141" s="101"/>
      <c r="Z141" s="101"/>
      <c r="AA141" s="102"/>
      <c r="AB141" s="103" t="str">
        <f>L_cham</f>
        <v/>
      </c>
      <c r="AC141" s="103" t="str">
        <f>L_Nop</f>
        <v/>
      </c>
      <c r="AD141" s="104"/>
      <c r="AE141" s="105"/>
      <c r="AF141" s="105"/>
      <c r="AG141" s="105"/>
      <c r="AH141" s="106"/>
      <c r="AI141" s="107" t="str">
        <f t="shared" si="14"/>
        <v/>
      </c>
      <c r="AJ141" s="108" t="e">
        <f t="shared" si="13"/>
        <v>#VALUE!</v>
      </c>
      <c r="AK141" s="109" t="str">
        <f>IF(AA141="","",$AA141-$Q141*2)</f>
        <v/>
      </c>
      <c r="AL141" s="109" t="str">
        <f>L_luu1</f>
        <v/>
      </c>
      <c r="AM141" s="110" t="str">
        <f>L_luu2</f>
        <v/>
      </c>
      <c r="AN141" s="111" t="str">
        <f>L_Luu3</f>
        <v/>
      </c>
      <c r="AO141" s="110"/>
      <c r="AP141" s="110"/>
      <c r="AQ141" s="112" t="str">
        <f>L_Loc</f>
        <v/>
      </c>
      <c r="AR141" s="113" t="str">
        <f>L_Loc</f>
        <v/>
      </c>
      <c r="AT141" s="114">
        <v>286</v>
      </c>
    </row>
    <row r="142" spans="1:46" s="114" customFormat="1" ht="17.25" x14ac:dyDescent="0.3">
      <c r="A142" s="91" t="str">
        <f>L_time</f>
        <v/>
      </c>
      <c r="B142" s="92" t="str">
        <f>L_TGca</f>
        <v/>
      </c>
      <c r="C142" s="93"/>
      <c r="D142" s="92" t="str">
        <f t="shared" si="12"/>
        <v/>
      </c>
      <c r="E142" s="159" t="str">
        <f>L_tt</f>
        <v/>
      </c>
      <c r="F142" s="156" t="str">
        <f>L_He</f>
        <v/>
      </c>
      <c r="G142" s="96" t="str">
        <f>L_MaHP</f>
        <v/>
      </c>
      <c r="H142" s="97" t="str">
        <f>L_Loc2</f>
        <v/>
      </c>
      <c r="I142" s="96" t="str">
        <f>L_Loc</f>
        <v/>
      </c>
      <c r="J142" s="96" t="str">
        <f>L_Loc</f>
        <v/>
      </c>
      <c r="K142" s="96" t="str">
        <f>L_Loc</f>
        <v/>
      </c>
      <c r="L142" s="98"/>
      <c r="M142" s="96" t="str">
        <f>_Ngay</f>
        <v/>
      </c>
      <c r="N142" s="99"/>
      <c r="O142" s="96" t="e">
        <f t="shared" si="15"/>
        <v>#VALUE!</v>
      </c>
      <c r="P142" s="96"/>
      <c r="Q142" s="100">
        <f>L_SP</f>
        <v>0</v>
      </c>
      <c r="R142" s="101"/>
      <c r="S142" s="101"/>
      <c r="T142" s="101"/>
      <c r="U142" s="101"/>
      <c r="V142" s="101"/>
      <c r="W142" s="101"/>
      <c r="X142" s="101"/>
      <c r="Y142" s="101"/>
      <c r="Z142" s="101"/>
      <c r="AA142" s="102"/>
      <c r="AB142" s="103" t="str">
        <f>L_cham</f>
        <v/>
      </c>
      <c r="AC142" s="103" t="str">
        <f>L_Nop</f>
        <v/>
      </c>
      <c r="AD142" s="104"/>
      <c r="AE142" s="105"/>
      <c r="AF142" s="105"/>
      <c r="AG142" s="105"/>
      <c r="AH142" s="160"/>
      <c r="AI142" s="107" t="str">
        <f t="shared" si="14"/>
        <v/>
      </c>
      <c r="AJ142" s="108" t="str">
        <f t="shared" si="13"/>
        <v/>
      </c>
      <c r="AK142" s="109" t="str">
        <f>IF(AA142="","",$AA142-$Q142*2)</f>
        <v/>
      </c>
      <c r="AL142" s="109" t="str">
        <f>L_luu1</f>
        <v/>
      </c>
      <c r="AM142" s="110" t="str">
        <f>L_luu2</f>
        <v/>
      </c>
      <c r="AN142" s="111" t="str">
        <f>L_Luu3</f>
        <v/>
      </c>
      <c r="AO142" s="110"/>
      <c r="AP142" s="110"/>
      <c r="AQ142" s="112" t="str">
        <f>L_Loc</f>
        <v/>
      </c>
      <c r="AR142" s="113" t="str">
        <f>L_Loc</f>
        <v/>
      </c>
      <c r="AT142" s="114">
        <v>286</v>
      </c>
    </row>
    <row r="143" spans="1:46" s="114" customFormat="1" ht="17.25" x14ac:dyDescent="0.3">
      <c r="A143" s="91" t="str">
        <f>L_time</f>
        <v/>
      </c>
      <c r="B143" s="92" t="str">
        <f>L_TGca</f>
        <v/>
      </c>
      <c r="C143" s="93"/>
      <c r="D143" s="92" t="str">
        <f t="shared" si="12"/>
        <v/>
      </c>
      <c r="E143" s="94" t="str">
        <f>L_tt</f>
        <v/>
      </c>
      <c r="F143" s="156" t="str">
        <f>L_He</f>
        <v/>
      </c>
      <c r="G143" s="96" t="str">
        <f>L_MaHP</f>
        <v/>
      </c>
      <c r="H143" s="97" t="str">
        <f>L_Loc2</f>
        <v/>
      </c>
      <c r="I143" s="96" t="str">
        <f>L_Loc</f>
        <v/>
      </c>
      <c r="J143" s="96" t="str">
        <f>L_Loc</f>
        <v/>
      </c>
      <c r="K143" s="96" t="str">
        <f>L_Loc</f>
        <v/>
      </c>
      <c r="L143" s="98"/>
      <c r="M143" s="96" t="str">
        <f>_Ngay</f>
        <v/>
      </c>
      <c r="N143" s="99"/>
      <c r="O143" s="96" t="e">
        <f t="shared" si="15"/>
        <v>#VALUE!</v>
      </c>
      <c r="P143" s="96" t="e">
        <f>L_SV_P</f>
        <v>#VALUE!</v>
      </c>
      <c r="Q143" s="100" t="e">
        <f>L_SP</f>
        <v>#VALUE!</v>
      </c>
      <c r="R143" s="101"/>
      <c r="S143" s="101"/>
      <c r="T143" s="101"/>
      <c r="U143" s="101"/>
      <c r="V143" s="101"/>
      <c r="W143" s="101"/>
      <c r="X143" s="101"/>
      <c r="Y143" s="101"/>
      <c r="Z143" s="101"/>
      <c r="AA143" s="102"/>
      <c r="AB143" s="103" t="str">
        <f>L_cham</f>
        <v/>
      </c>
      <c r="AC143" s="103" t="str">
        <f>L_Nop</f>
        <v/>
      </c>
      <c r="AD143" s="104"/>
      <c r="AE143" s="105"/>
      <c r="AF143" s="105"/>
      <c r="AG143" s="105"/>
      <c r="AH143" s="106"/>
      <c r="AI143" s="107" t="str">
        <f t="shared" si="14"/>
        <v/>
      </c>
      <c r="AJ143" s="108" t="e">
        <f t="shared" si="13"/>
        <v>#VALUE!</v>
      </c>
      <c r="AK143" s="109" t="str">
        <f>IF(AA143="","",$AA143-$Q143*2)</f>
        <v/>
      </c>
      <c r="AL143" s="109" t="str">
        <f>L_luu1</f>
        <v/>
      </c>
      <c r="AM143" s="110" t="str">
        <f>L_luu2</f>
        <v/>
      </c>
      <c r="AN143" s="111" t="str">
        <f>L_Luu3</f>
        <v/>
      </c>
      <c r="AO143" s="110"/>
      <c r="AP143" s="110"/>
      <c r="AQ143" s="112" t="str">
        <f>L_Loc</f>
        <v/>
      </c>
      <c r="AR143" s="113" t="str">
        <f>L_Loc</f>
        <v/>
      </c>
      <c r="AT143" s="114">
        <v>286</v>
      </c>
    </row>
    <row r="144" spans="1:46" s="114" customFormat="1" ht="17.25" x14ac:dyDescent="0.3">
      <c r="A144" s="91" t="str">
        <f>L_time</f>
        <v/>
      </c>
      <c r="B144" s="92" t="str">
        <f>L_TGca</f>
        <v/>
      </c>
      <c r="C144" s="162"/>
      <c r="D144" s="92" t="str">
        <f t="shared" si="12"/>
        <v/>
      </c>
      <c r="E144" s="94" t="str">
        <f>L_tt</f>
        <v/>
      </c>
      <c r="F144" s="156" t="str">
        <f>L_He</f>
        <v/>
      </c>
      <c r="G144" s="96" t="str">
        <f>L_MaHP</f>
        <v/>
      </c>
      <c r="H144" s="97" t="str">
        <f>L_Loc2</f>
        <v/>
      </c>
      <c r="I144" s="96" t="str">
        <f>L_Loc</f>
        <v/>
      </c>
      <c r="J144" s="96" t="str">
        <f>L_Loc</f>
        <v/>
      </c>
      <c r="K144" s="96" t="str">
        <f>L_Loc</f>
        <v/>
      </c>
      <c r="L144" s="98"/>
      <c r="M144" s="96" t="str">
        <f>_Ngay</f>
        <v/>
      </c>
      <c r="N144" s="99"/>
      <c r="O144" s="96" t="e">
        <f t="shared" si="15"/>
        <v>#VALUE!</v>
      </c>
      <c r="P144" s="96" t="e">
        <f>L_SV_P</f>
        <v>#VALUE!</v>
      </c>
      <c r="Q144" s="100" t="e">
        <f>L_SP</f>
        <v>#VALUE!</v>
      </c>
      <c r="R144" s="101"/>
      <c r="S144" s="101"/>
      <c r="T144" s="101"/>
      <c r="U144" s="101"/>
      <c r="V144" s="101"/>
      <c r="W144" s="101"/>
      <c r="X144" s="101"/>
      <c r="Y144" s="101"/>
      <c r="Z144" s="101"/>
      <c r="AA144" s="102"/>
      <c r="AB144" s="103" t="str">
        <f>L_cham</f>
        <v/>
      </c>
      <c r="AC144" s="103" t="str">
        <f>L_Nop</f>
        <v/>
      </c>
      <c r="AD144" s="104"/>
      <c r="AE144" s="105"/>
      <c r="AF144" s="105"/>
      <c r="AG144" s="105"/>
      <c r="AH144" s="106"/>
      <c r="AI144" s="107" t="str">
        <f t="shared" si="14"/>
        <v/>
      </c>
      <c r="AJ144" s="108" t="e">
        <f t="shared" si="13"/>
        <v>#VALUE!</v>
      </c>
      <c r="AK144" s="109" t="str">
        <f>IF(AA144="","",$AA144-$Q144*2)</f>
        <v/>
      </c>
      <c r="AL144" s="109" t="str">
        <f>L_luu1</f>
        <v/>
      </c>
      <c r="AM144" s="110" t="str">
        <f>L_luu2</f>
        <v/>
      </c>
      <c r="AN144" s="111" t="str">
        <f>L_Luu3</f>
        <v/>
      </c>
      <c r="AO144" s="110"/>
      <c r="AP144" s="110"/>
      <c r="AQ144" s="112" t="str">
        <f>L_Loc</f>
        <v/>
      </c>
      <c r="AR144" s="113" t="str">
        <f>L_Loc</f>
        <v/>
      </c>
      <c r="AT144" s="114">
        <v>286</v>
      </c>
    </row>
    <row r="145" spans="1:46" s="114" customFormat="1" ht="17.25" x14ac:dyDescent="0.3">
      <c r="A145" s="91" t="str">
        <f>L_time</f>
        <v/>
      </c>
      <c r="B145" s="92" t="str">
        <f>L_TGca</f>
        <v/>
      </c>
      <c r="C145" s="93"/>
      <c r="D145" s="92" t="str">
        <f t="shared" si="12"/>
        <v/>
      </c>
      <c r="E145" s="94" t="str">
        <f>L_tt</f>
        <v/>
      </c>
      <c r="F145" s="156" t="str">
        <f>L_He</f>
        <v/>
      </c>
      <c r="G145" s="96" t="str">
        <f>L_MaHP</f>
        <v/>
      </c>
      <c r="H145" s="97" t="str">
        <f>L_Loc2</f>
        <v/>
      </c>
      <c r="I145" s="96" t="str">
        <f>L_Loc</f>
        <v/>
      </c>
      <c r="J145" s="96" t="str">
        <f>L_Loc</f>
        <v/>
      </c>
      <c r="K145" s="96" t="str">
        <f>L_Loc</f>
        <v/>
      </c>
      <c r="L145" s="98"/>
      <c r="M145" s="96" t="str">
        <f>_Ngay</f>
        <v/>
      </c>
      <c r="N145" s="99"/>
      <c r="O145" s="96" t="e">
        <f t="shared" si="15"/>
        <v>#VALUE!</v>
      </c>
      <c r="P145" s="96" t="e">
        <f>L_SV_P</f>
        <v>#VALUE!</v>
      </c>
      <c r="Q145" s="100" t="e">
        <f>L_SP</f>
        <v>#VALUE!</v>
      </c>
      <c r="R145" s="101"/>
      <c r="S145" s="101"/>
      <c r="T145" s="101"/>
      <c r="U145" s="101"/>
      <c r="V145" s="101"/>
      <c r="W145" s="101"/>
      <c r="X145" s="101"/>
      <c r="Y145" s="101"/>
      <c r="Z145" s="101"/>
      <c r="AA145" s="102"/>
      <c r="AB145" s="103" t="str">
        <f>L_cham</f>
        <v/>
      </c>
      <c r="AC145" s="103" t="str">
        <f>L_Nop</f>
        <v/>
      </c>
      <c r="AD145" s="104"/>
      <c r="AE145" s="105"/>
      <c r="AF145" s="105"/>
      <c r="AG145" s="105"/>
      <c r="AH145" s="106"/>
      <c r="AI145" s="107" t="str">
        <f t="shared" si="14"/>
        <v/>
      </c>
      <c r="AJ145" s="108" t="e">
        <f t="shared" si="13"/>
        <v>#VALUE!</v>
      </c>
      <c r="AK145" s="109" t="str">
        <f>IF(AA145="","",$AA145-$Q145*2)</f>
        <v/>
      </c>
      <c r="AL145" s="109" t="str">
        <f>L_luu1</f>
        <v/>
      </c>
      <c r="AM145" s="110" t="str">
        <f>L_luu2</f>
        <v/>
      </c>
      <c r="AN145" s="111" t="str">
        <f>L_Luu3</f>
        <v/>
      </c>
      <c r="AO145" s="110"/>
      <c r="AP145" s="110"/>
      <c r="AQ145" s="112" t="str">
        <f>L_Loc</f>
        <v/>
      </c>
      <c r="AR145" s="113" t="str">
        <f>L_Loc</f>
        <v/>
      </c>
      <c r="AT145" s="114">
        <v>286</v>
      </c>
    </row>
    <row r="146" spans="1:46" s="114" customFormat="1" ht="17.25" x14ac:dyDescent="0.3">
      <c r="A146" s="91" t="str">
        <f>L_time</f>
        <v/>
      </c>
      <c r="B146" s="92" t="str">
        <f>L_TGca</f>
        <v/>
      </c>
      <c r="C146" s="93"/>
      <c r="D146" s="92" t="str">
        <f t="shared" si="12"/>
        <v/>
      </c>
      <c r="E146" s="94" t="str">
        <f>L_tt</f>
        <v/>
      </c>
      <c r="F146" s="156" t="str">
        <f>L_He</f>
        <v/>
      </c>
      <c r="G146" s="96" t="str">
        <f>L_MaHP</f>
        <v/>
      </c>
      <c r="H146" s="97" t="str">
        <f>L_Loc2</f>
        <v/>
      </c>
      <c r="I146" s="96" t="str">
        <f>L_Loc</f>
        <v/>
      </c>
      <c r="J146" s="96" t="str">
        <f>L_Loc</f>
        <v/>
      </c>
      <c r="K146" s="96" t="str">
        <f>L_Loc</f>
        <v/>
      </c>
      <c r="L146" s="98"/>
      <c r="M146" s="96" t="str">
        <f>_Ngay</f>
        <v/>
      </c>
      <c r="N146" s="99"/>
      <c r="O146" s="96" t="e">
        <f t="shared" si="15"/>
        <v>#VALUE!</v>
      </c>
      <c r="P146" s="96" t="e">
        <f>L_SV_P</f>
        <v>#VALUE!</v>
      </c>
      <c r="Q146" s="100" t="e">
        <f>L_SP</f>
        <v>#VALUE!</v>
      </c>
      <c r="R146" s="101"/>
      <c r="S146" s="101"/>
      <c r="T146" s="101"/>
      <c r="U146" s="101"/>
      <c r="V146" s="101"/>
      <c r="W146" s="101"/>
      <c r="X146" s="101"/>
      <c r="Y146" s="101"/>
      <c r="Z146" s="101"/>
      <c r="AA146" s="102"/>
      <c r="AB146" s="103" t="str">
        <f>L_cham</f>
        <v/>
      </c>
      <c r="AC146" s="103" t="str">
        <f>L_Nop</f>
        <v/>
      </c>
      <c r="AD146" s="104"/>
      <c r="AE146" s="105"/>
      <c r="AF146" s="105"/>
      <c r="AG146" s="105"/>
      <c r="AH146" s="106"/>
      <c r="AI146" s="107" t="str">
        <f t="shared" si="14"/>
        <v/>
      </c>
      <c r="AJ146" s="108" t="e">
        <f t="shared" si="13"/>
        <v>#VALUE!</v>
      </c>
      <c r="AK146" s="109" t="str">
        <f>IF(AA146="","",$AA146-$Q146*2)</f>
        <v/>
      </c>
      <c r="AL146" s="109" t="str">
        <f>L_luu1</f>
        <v/>
      </c>
      <c r="AM146" s="110" t="str">
        <f>L_luu2</f>
        <v/>
      </c>
      <c r="AN146" s="111" t="str">
        <f>L_Luu3</f>
        <v/>
      </c>
      <c r="AO146" s="110"/>
      <c r="AP146" s="110"/>
      <c r="AQ146" s="112" t="str">
        <f>L_Loc</f>
        <v/>
      </c>
      <c r="AR146" s="113" t="str">
        <f>L_Loc</f>
        <v/>
      </c>
      <c r="AT146" s="114">
        <v>286</v>
      </c>
    </row>
    <row r="147" spans="1:46" s="114" customFormat="1" ht="17.25" x14ac:dyDescent="0.3">
      <c r="A147" s="91" t="str">
        <f>L_time</f>
        <v/>
      </c>
      <c r="B147" s="92" t="str">
        <f>L_TGca</f>
        <v/>
      </c>
      <c r="C147" s="93"/>
      <c r="D147" s="92" t="str">
        <f t="shared" si="12"/>
        <v/>
      </c>
      <c r="E147" s="94" t="str">
        <f>L_tt</f>
        <v/>
      </c>
      <c r="F147" s="156" t="str">
        <f>L_He</f>
        <v/>
      </c>
      <c r="G147" s="96" t="str">
        <f>L_MaHP</f>
        <v/>
      </c>
      <c r="H147" s="97" t="str">
        <f>L_Loc2</f>
        <v/>
      </c>
      <c r="I147" s="96" t="str">
        <f>L_Loc</f>
        <v/>
      </c>
      <c r="J147" s="96" t="str">
        <f>L_Loc</f>
        <v/>
      </c>
      <c r="K147" s="96" t="str">
        <f>L_Loc</f>
        <v/>
      </c>
      <c r="L147" s="98"/>
      <c r="M147" s="96" t="str">
        <f>_Ngay</f>
        <v/>
      </c>
      <c r="N147" s="99"/>
      <c r="O147" s="96" t="e">
        <f t="shared" si="15"/>
        <v>#VALUE!</v>
      </c>
      <c r="P147" s="96" t="e">
        <f>L_SV_P</f>
        <v>#VALUE!</v>
      </c>
      <c r="Q147" s="100" t="e">
        <f>L_SP</f>
        <v>#VALUE!</v>
      </c>
      <c r="R147" s="101"/>
      <c r="S147" s="101"/>
      <c r="T147" s="101"/>
      <c r="U147" s="101"/>
      <c r="V147" s="101"/>
      <c r="W147" s="101"/>
      <c r="X147" s="101"/>
      <c r="Y147" s="101"/>
      <c r="Z147" s="101"/>
      <c r="AA147" s="102"/>
      <c r="AB147" s="103" t="str">
        <f>L_cham</f>
        <v/>
      </c>
      <c r="AC147" s="103" t="str">
        <f>L_Nop</f>
        <v/>
      </c>
      <c r="AD147" s="104"/>
      <c r="AE147" s="105"/>
      <c r="AF147" s="105"/>
      <c r="AG147" s="105"/>
      <c r="AH147" s="106"/>
      <c r="AI147" s="107" t="str">
        <f t="shared" si="14"/>
        <v/>
      </c>
      <c r="AJ147" s="108" t="e">
        <f t="shared" si="13"/>
        <v>#VALUE!</v>
      </c>
      <c r="AK147" s="109" t="str">
        <f>IF(AA147="","",$AA147-$Q147*2)</f>
        <v/>
      </c>
      <c r="AL147" s="109" t="str">
        <f>L_luu1</f>
        <v/>
      </c>
      <c r="AM147" s="110" t="str">
        <f>L_luu2</f>
        <v/>
      </c>
      <c r="AN147" s="111" t="str">
        <f>L_Luu3</f>
        <v/>
      </c>
      <c r="AO147" s="110"/>
      <c r="AP147" s="110"/>
      <c r="AQ147" s="112" t="str">
        <f>L_Loc</f>
        <v/>
      </c>
      <c r="AR147" s="113" t="str">
        <f>L_Loc</f>
        <v/>
      </c>
      <c r="AT147" s="114">
        <v>286</v>
      </c>
    </row>
    <row r="148" spans="1:46" s="114" customFormat="1" ht="17.25" x14ac:dyDescent="0.3">
      <c r="A148" s="91" t="str">
        <f>L_time</f>
        <v/>
      </c>
      <c r="B148" s="92" t="str">
        <f>L_TGca</f>
        <v/>
      </c>
      <c r="C148" s="93"/>
      <c r="D148" s="92" t="str">
        <f t="shared" si="12"/>
        <v/>
      </c>
      <c r="E148" s="94" t="str">
        <f>L_tt</f>
        <v/>
      </c>
      <c r="F148" s="156" t="str">
        <f>L_He</f>
        <v/>
      </c>
      <c r="G148" s="96" t="str">
        <f>L_MaHP</f>
        <v/>
      </c>
      <c r="H148" s="97" t="str">
        <f>L_Loc2</f>
        <v/>
      </c>
      <c r="I148" s="96" t="str">
        <f>L_Loc</f>
        <v/>
      </c>
      <c r="J148" s="96" t="str">
        <f>L_Loc</f>
        <v/>
      </c>
      <c r="K148" s="96" t="str">
        <f>L_Loc</f>
        <v/>
      </c>
      <c r="L148" s="98"/>
      <c r="M148" s="96" t="str">
        <f>_Ngay</f>
        <v/>
      </c>
      <c r="N148" s="99"/>
      <c r="O148" s="96" t="e">
        <f t="shared" si="15"/>
        <v>#VALUE!</v>
      </c>
      <c r="P148" s="96" t="e">
        <f>L_SV_P</f>
        <v>#VALUE!</v>
      </c>
      <c r="Q148" s="100" t="e">
        <f>L_SP</f>
        <v>#VALUE!</v>
      </c>
      <c r="R148" s="101"/>
      <c r="S148" s="101"/>
      <c r="T148" s="101"/>
      <c r="U148" s="101"/>
      <c r="V148" s="101"/>
      <c r="W148" s="101"/>
      <c r="X148" s="101"/>
      <c r="Y148" s="101"/>
      <c r="Z148" s="101"/>
      <c r="AA148" s="102"/>
      <c r="AB148" s="103" t="str">
        <f>L_cham</f>
        <v/>
      </c>
      <c r="AC148" s="103" t="str">
        <f>L_Nop</f>
        <v/>
      </c>
      <c r="AD148" s="104"/>
      <c r="AE148" s="105"/>
      <c r="AF148" s="105"/>
      <c r="AG148" s="105"/>
      <c r="AH148" s="106"/>
      <c r="AI148" s="107" t="str">
        <f t="shared" si="14"/>
        <v/>
      </c>
      <c r="AJ148" s="108" t="e">
        <f t="shared" si="13"/>
        <v>#VALUE!</v>
      </c>
      <c r="AK148" s="109" t="str">
        <f>IF(AA148="","",$AA148-$Q148*2)</f>
        <v/>
      </c>
      <c r="AL148" s="109" t="str">
        <f>L_luu1</f>
        <v/>
      </c>
      <c r="AM148" s="110" t="str">
        <f>L_luu2</f>
        <v/>
      </c>
      <c r="AN148" s="111" t="str">
        <f>L_Luu3</f>
        <v/>
      </c>
      <c r="AO148" s="110"/>
      <c r="AP148" s="110"/>
      <c r="AQ148" s="112" t="str">
        <f>L_Loc</f>
        <v/>
      </c>
      <c r="AR148" s="113" t="str">
        <f>L_Loc</f>
        <v/>
      </c>
      <c r="AT148" s="114">
        <v>286</v>
      </c>
    </row>
    <row r="149" spans="1:46" s="114" customFormat="1" ht="17.25" x14ac:dyDescent="0.3">
      <c r="A149" s="91" t="str">
        <f>L_time</f>
        <v/>
      </c>
      <c r="B149" s="92" t="str">
        <f>L_TGca</f>
        <v/>
      </c>
      <c r="C149" s="93"/>
      <c r="D149" s="92" t="str">
        <f t="shared" si="12"/>
        <v/>
      </c>
      <c r="E149" s="94" t="str">
        <f>L_tt</f>
        <v/>
      </c>
      <c r="F149" s="156" t="str">
        <f>L_He</f>
        <v/>
      </c>
      <c r="G149" s="96" t="str">
        <f>L_MaHP</f>
        <v/>
      </c>
      <c r="H149" s="97" t="str">
        <f>L_Loc2</f>
        <v/>
      </c>
      <c r="I149" s="96" t="str">
        <f>L_Loc</f>
        <v/>
      </c>
      <c r="J149" s="96" t="str">
        <f>L_Loc</f>
        <v/>
      </c>
      <c r="K149" s="96" t="str">
        <f>L_Loc</f>
        <v/>
      </c>
      <c r="L149" s="98"/>
      <c r="M149" s="96" t="str">
        <f>_Ngay</f>
        <v/>
      </c>
      <c r="N149" s="99"/>
      <c r="O149" s="96" t="e">
        <f t="shared" si="15"/>
        <v>#VALUE!</v>
      </c>
      <c r="P149" s="96" t="e">
        <f>L_SV_P</f>
        <v>#VALUE!</v>
      </c>
      <c r="Q149" s="100" t="e">
        <f>L_SP</f>
        <v>#VALUE!</v>
      </c>
      <c r="R149" s="101"/>
      <c r="S149" s="101"/>
      <c r="T149" s="101"/>
      <c r="U149" s="101"/>
      <c r="V149" s="101"/>
      <c r="W149" s="101"/>
      <c r="X149" s="101"/>
      <c r="Y149" s="101"/>
      <c r="Z149" s="101"/>
      <c r="AA149" s="102"/>
      <c r="AB149" s="103" t="str">
        <f>L_cham</f>
        <v/>
      </c>
      <c r="AC149" s="103" t="str">
        <f>L_Nop</f>
        <v/>
      </c>
      <c r="AD149" s="104"/>
      <c r="AE149" s="105"/>
      <c r="AF149" s="105"/>
      <c r="AG149" s="105"/>
      <c r="AH149" s="106"/>
      <c r="AI149" s="107" t="str">
        <f t="shared" si="14"/>
        <v/>
      </c>
      <c r="AJ149" s="108" t="e">
        <f t="shared" si="13"/>
        <v>#VALUE!</v>
      </c>
      <c r="AK149" s="109" t="str">
        <f>IF(AA149="","",$AA149-$Q149*2)</f>
        <v/>
      </c>
      <c r="AL149" s="109" t="str">
        <f>L_luu1</f>
        <v/>
      </c>
      <c r="AM149" s="110" t="str">
        <f>L_luu2</f>
        <v/>
      </c>
      <c r="AN149" s="111" t="str">
        <f>L_Luu3</f>
        <v/>
      </c>
      <c r="AO149" s="110"/>
      <c r="AP149" s="110"/>
      <c r="AQ149" s="112" t="str">
        <f>L_Loc</f>
        <v/>
      </c>
      <c r="AR149" s="113" t="str">
        <f>L_Loc</f>
        <v/>
      </c>
      <c r="AT149" s="114">
        <v>286</v>
      </c>
    </row>
    <row r="150" spans="1:46" s="114" customFormat="1" ht="17.25" x14ac:dyDescent="0.3">
      <c r="A150" s="91" t="str">
        <f>L_time</f>
        <v/>
      </c>
      <c r="B150" s="92" t="str">
        <f>L_TGca</f>
        <v/>
      </c>
      <c r="C150" s="93"/>
      <c r="D150" s="92" t="str">
        <f t="shared" si="12"/>
        <v/>
      </c>
      <c r="E150" s="94" t="str">
        <f>L_tt</f>
        <v/>
      </c>
      <c r="F150" s="156" t="str">
        <f>L_He</f>
        <v/>
      </c>
      <c r="G150" s="96" t="str">
        <f>L_MaHP</f>
        <v/>
      </c>
      <c r="H150" s="97" t="str">
        <f>L_Loc2</f>
        <v/>
      </c>
      <c r="I150" s="96" t="str">
        <f>L_Loc</f>
        <v/>
      </c>
      <c r="J150" s="96" t="str">
        <f>L_Loc</f>
        <v/>
      </c>
      <c r="K150" s="96" t="str">
        <f>L_Loc</f>
        <v/>
      </c>
      <c r="L150" s="98"/>
      <c r="M150" s="96" t="str">
        <f>_Ngay</f>
        <v/>
      </c>
      <c r="N150" s="99"/>
      <c r="O150" s="96" t="e">
        <f t="shared" si="15"/>
        <v>#VALUE!</v>
      </c>
      <c r="P150" s="96" t="e">
        <f>L_SV_P</f>
        <v>#VALUE!</v>
      </c>
      <c r="Q150" s="100" t="e">
        <f>L_SP</f>
        <v>#VALUE!</v>
      </c>
      <c r="R150" s="101"/>
      <c r="S150" s="101"/>
      <c r="T150" s="101"/>
      <c r="U150" s="101"/>
      <c r="V150" s="101"/>
      <c r="W150" s="101"/>
      <c r="X150" s="101"/>
      <c r="Y150" s="101"/>
      <c r="Z150" s="101"/>
      <c r="AA150" s="102"/>
      <c r="AB150" s="103" t="str">
        <f>L_cham</f>
        <v/>
      </c>
      <c r="AC150" s="103" t="str">
        <f>L_Nop</f>
        <v/>
      </c>
      <c r="AD150" s="104"/>
      <c r="AE150" s="105"/>
      <c r="AF150" s="105"/>
      <c r="AG150" s="105"/>
      <c r="AH150" s="106"/>
      <c r="AI150" s="107" t="str">
        <f t="shared" si="14"/>
        <v/>
      </c>
      <c r="AJ150" s="108" t="e">
        <f t="shared" si="13"/>
        <v>#VALUE!</v>
      </c>
      <c r="AK150" s="109" t="str">
        <f>IF(AA150="","",$AA150-$Q150*2)</f>
        <v/>
      </c>
      <c r="AL150" s="109" t="str">
        <f>L_luu1</f>
        <v/>
      </c>
      <c r="AM150" s="110" t="str">
        <f>L_luu2</f>
        <v/>
      </c>
      <c r="AN150" s="111" t="str">
        <f>L_Luu3</f>
        <v/>
      </c>
      <c r="AO150" s="110"/>
      <c r="AP150" s="110"/>
      <c r="AQ150" s="112" t="str">
        <f>L_Loc</f>
        <v/>
      </c>
      <c r="AR150" s="113" t="str">
        <f>L_Loc</f>
        <v/>
      </c>
      <c r="AT150" s="114">
        <v>286</v>
      </c>
    </row>
    <row r="151" spans="1:46" s="114" customFormat="1" ht="17.25" x14ac:dyDescent="0.3">
      <c r="A151" s="91" t="str">
        <f>L_time</f>
        <v/>
      </c>
      <c r="B151" s="92" t="str">
        <f>L_TGca</f>
        <v/>
      </c>
      <c r="C151" s="116"/>
      <c r="D151" s="92" t="str">
        <f t="shared" si="12"/>
        <v/>
      </c>
      <c r="E151" s="94" t="str">
        <f>L_tt</f>
        <v/>
      </c>
      <c r="F151" s="156" t="str">
        <f>L_He</f>
        <v/>
      </c>
      <c r="G151" s="96" t="str">
        <f>L_MaHP</f>
        <v/>
      </c>
      <c r="H151" s="97" t="str">
        <f>L_Loc2</f>
        <v/>
      </c>
      <c r="I151" s="96" t="str">
        <f>L_Loc</f>
        <v/>
      </c>
      <c r="J151" s="96" t="str">
        <f>L_Loc</f>
        <v/>
      </c>
      <c r="K151" s="96" t="str">
        <f>L_Loc</f>
        <v/>
      </c>
      <c r="L151" s="98"/>
      <c r="M151" s="96" t="str">
        <f>_Ngay</f>
        <v/>
      </c>
      <c r="N151" s="99"/>
      <c r="O151" s="96" t="e">
        <f t="shared" si="15"/>
        <v>#VALUE!</v>
      </c>
      <c r="P151" s="96" t="e">
        <f>L_SV_P</f>
        <v>#VALUE!</v>
      </c>
      <c r="Q151" s="100" t="e">
        <f>L_SP</f>
        <v>#VALUE!</v>
      </c>
      <c r="R151" s="101"/>
      <c r="S151" s="101"/>
      <c r="T151" s="101"/>
      <c r="U151" s="101"/>
      <c r="V151" s="101"/>
      <c r="W151" s="101"/>
      <c r="X151" s="101"/>
      <c r="Y151" s="101"/>
      <c r="Z151" s="101"/>
      <c r="AA151" s="102"/>
      <c r="AB151" s="103" t="str">
        <f>L_cham</f>
        <v/>
      </c>
      <c r="AC151" s="103" t="str">
        <f>L_Nop</f>
        <v/>
      </c>
      <c r="AD151" s="104"/>
      <c r="AE151" s="105"/>
      <c r="AF151" s="105"/>
      <c r="AG151" s="105"/>
      <c r="AH151" s="106"/>
      <c r="AI151" s="107" t="str">
        <f t="shared" si="14"/>
        <v/>
      </c>
      <c r="AJ151" s="108" t="e">
        <f t="shared" si="13"/>
        <v>#VALUE!</v>
      </c>
      <c r="AK151" s="109" t="str">
        <f>IF(AA151="","",$AA151-$Q151*2)</f>
        <v/>
      </c>
      <c r="AL151" s="109" t="str">
        <f>L_luu1</f>
        <v/>
      </c>
      <c r="AM151" s="110" t="str">
        <f>L_luu2</f>
        <v/>
      </c>
      <c r="AN151" s="111" t="str">
        <f>L_Luu3</f>
        <v/>
      </c>
      <c r="AO151" s="110"/>
      <c r="AP151" s="110"/>
      <c r="AQ151" s="112" t="str">
        <f>L_Loc</f>
        <v/>
      </c>
      <c r="AR151" s="113" t="str">
        <f>L_Loc</f>
        <v/>
      </c>
      <c r="AT151" s="114">
        <v>286</v>
      </c>
    </row>
    <row r="152" spans="1:46" s="114" customFormat="1" ht="17.25" x14ac:dyDescent="0.3">
      <c r="A152" s="91" t="str">
        <f>L_time</f>
        <v/>
      </c>
      <c r="B152" s="92" t="str">
        <f>L_TGca</f>
        <v/>
      </c>
      <c r="C152" s="93"/>
      <c r="D152" s="92" t="str">
        <f t="shared" si="12"/>
        <v/>
      </c>
      <c r="E152" s="94" t="str">
        <f>L_tt</f>
        <v/>
      </c>
      <c r="F152" s="156" t="str">
        <f>L_He</f>
        <v/>
      </c>
      <c r="G152" s="96" t="str">
        <f>L_MaHP</f>
        <v/>
      </c>
      <c r="H152" s="97" t="str">
        <f>L_Loc2</f>
        <v/>
      </c>
      <c r="I152" s="96" t="str">
        <f>L_Loc</f>
        <v/>
      </c>
      <c r="J152" s="96" t="str">
        <f>L_Loc</f>
        <v/>
      </c>
      <c r="K152" s="96" t="str">
        <f>L_Loc</f>
        <v/>
      </c>
      <c r="L152" s="98"/>
      <c r="M152" s="96" t="str">
        <f>_Ngay</f>
        <v/>
      </c>
      <c r="N152" s="99"/>
      <c r="O152" s="96" t="e">
        <f t="shared" si="15"/>
        <v>#VALUE!</v>
      </c>
      <c r="P152" s="96" t="e">
        <f>L_SV_P</f>
        <v>#VALUE!</v>
      </c>
      <c r="Q152" s="100" t="e">
        <f>L_SP</f>
        <v>#VALUE!</v>
      </c>
      <c r="R152" s="101"/>
      <c r="S152" s="101"/>
      <c r="T152" s="101"/>
      <c r="U152" s="101"/>
      <c r="V152" s="101"/>
      <c r="W152" s="101"/>
      <c r="X152" s="101"/>
      <c r="Y152" s="101"/>
      <c r="Z152" s="101"/>
      <c r="AA152" s="102"/>
      <c r="AB152" s="103" t="str">
        <f>L_cham</f>
        <v/>
      </c>
      <c r="AC152" s="103" t="str">
        <f>L_Nop</f>
        <v/>
      </c>
      <c r="AD152" s="104"/>
      <c r="AE152" s="105"/>
      <c r="AF152" s="105"/>
      <c r="AG152" s="105"/>
      <c r="AH152" s="106"/>
      <c r="AI152" s="107" t="str">
        <f t="shared" si="14"/>
        <v/>
      </c>
      <c r="AJ152" s="108" t="e">
        <f t="shared" si="13"/>
        <v>#VALUE!</v>
      </c>
      <c r="AK152" s="109" t="str">
        <f>IF(AA152="","",$AA152-$Q152*2)</f>
        <v/>
      </c>
      <c r="AL152" s="109" t="str">
        <f>L_luu1</f>
        <v/>
      </c>
      <c r="AM152" s="110" t="str">
        <f>L_luu2</f>
        <v/>
      </c>
      <c r="AN152" s="111" t="str">
        <f>L_Luu3</f>
        <v/>
      </c>
      <c r="AO152" s="110"/>
      <c r="AP152" s="110"/>
      <c r="AQ152" s="112" t="str">
        <f>L_Loc</f>
        <v/>
      </c>
      <c r="AR152" s="113" t="str">
        <f>L_Loc</f>
        <v/>
      </c>
      <c r="AT152" s="114">
        <v>286</v>
      </c>
    </row>
    <row r="153" spans="1:46" s="114" customFormat="1" ht="17.25" x14ac:dyDescent="0.3">
      <c r="A153" s="91" t="str">
        <f>L_time</f>
        <v/>
      </c>
      <c r="B153" s="92" t="str">
        <f>L_TGca</f>
        <v/>
      </c>
      <c r="C153" s="116"/>
      <c r="D153" s="92" t="str">
        <f t="shared" si="12"/>
        <v/>
      </c>
      <c r="E153" s="94" t="str">
        <f>L_tt</f>
        <v/>
      </c>
      <c r="F153" s="156" t="str">
        <f>L_He</f>
        <v/>
      </c>
      <c r="G153" s="96" t="str">
        <f>L_MaHP</f>
        <v/>
      </c>
      <c r="H153" s="97" t="str">
        <f>L_Loc2</f>
        <v/>
      </c>
      <c r="I153" s="96" t="str">
        <f>L_Loc</f>
        <v/>
      </c>
      <c r="J153" s="96" t="str">
        <f>L_Loc</f>
        <v/>
      </c>
      <c r="K153" s="96" t="str">
        <f>L_Loc</f>
        <v/>
      </c>
      <c r="L153" s="98"/>
      <c r="M153" s="96" t="str">
        <f>_Ngay</f>
        <v/>
      </c>
      <c r="N153" s="99"/>
      <c r="O153" s="96" t="e">
        <f t="shared" ref="O153:O158" si="16">L_SoSV</f>
        <v>#VALUE!</v>
      </c>
      <c r="P153" s="96" t="e">
        <f>L_SV_P</f>
        <v>#VALUE!</v>
      </c>
      <c r="Q153" s="100" t="e">
        <f>L_SP</f>
        <v>#VALUE!</v>
      </c>
      <c r="R153" s="101"/>
      <c r="S153" s="101"/>
      <c r="T153" s="101"/>
      <c r="U153" s="101"/>
      <c r="V153" s="101"/>
      <c r="W153" s="101"/>
      <c r="X153" s="101"/>
      <c r="Y153" s="101"/>
      <c r="Z153" s="101"/>
      <c r="AA153" s="102"/>
      <c r="AB153" s="103" t="str">
        <f>L_cham</f>
        <v/>
      </c>
      <c r="AC153" s="103" t="str">
        <f>L_Nop</f>
        <v/>
      </c>
      <c r="AD153" s="104"/>
      <c r="AE153" s="105"/>
      <c r="AF153" s="105"/>
      <c r="AG153" s="105"/>
      <c r="AH153" s="106"/>
      <c r="AI153" s="107" t="str">
        <f t="shared" si="14"/>
        <v/>
      </c>
      <c r="AJ153" s="108" t="e">
        <f t="shared" si="13"/>
        <v>#VALUE!</v>
      </c>
      <c r="AK153" s="109" t="str">
        <f>IF(AA153="","",$AA153-$Q153*2)</f>
        <v/>
      </c>
      <c r="AL153" s="109" t="str">
        <f>L_luu1</f>
        <v/>
      </c>
      <c r="AM153" s="110" t="str">
        <f>L_luu2</f>
        <v/>
      </c>
      <c r="AN153" s="111" t="str">
        <f>L_Luu3</f>
        <v/>
      </c>
      <c r="AO153" s="110"/>
      <c r="AP153" s="110"/>
      <c r="AQ153" s="112" t="str">
        <f>L_Loc</f>
        <v/>
      </c>
      <c r="AR153" s="113" t="str">
        <f>L_Loc</f>
        <v/>
      </c>
      <c r="AT153" s="114">
        <v>286</v>
      </c>
    </row>
    <row r="154" spans="1:46" s="114" customFormat="1" ht="17.25" x14ac:dyDescent="0.3">
      <c r="A154" s="91" t="str">
        <f>L_time</f>
        <v/>
      </c>
      <c r="B154" s="92" t="str">
        <f>L_TGca</f>
        <v/>
      </c>
      <c r="C154" s="93"/>
      <c r="D154" s="92" t="str">
        <f t="shared" si="12"/>
        <v/>
      </c>
      <c r="E154" s="94" t="str">
        <f>L_tt</f>
        <v/>
      </c>
      <c r="F154" s="156" t="str">
        <f>L_He</f>
        <v/>
      </c>
      <c r="G154" s="96" t="str">
        <f>L_MaHP</f>
        <v/>
      </c>
      <c r="H154" s="97" t="str">
        <f>L_Loc2</f>
        <v/>
      </c>
      <c r="I154" s="96" t="str">
        <f>L_Loc</f>
        <v/>
      </c>
      <c r="J154" s="96" t="str">
        <f>L_Loc</f>
        <v/>
      </c>
      <c r="K154" s="96" t="str">
        <f>L_Loc</f>
        <v/>
      </c>
      <c r="L154" s="98"/>
      <c r="M154" s="96" t="str">
        <f>_Ngay</f>
        <v/>
      </c>
      <c r="N154" s="99"/>
      <c r="O154" s="96" t="e">
        <f t="shared" si="16"/>
        <v>#VALUE!</v>
      </c>
      <c r="P154" s="96" t="e">
        <f>L_SV_P</f>
        <v>#VALUE!</v>
      </c>
      <c r="Q154" s="100" t="e">
        <f>L_SP</f>
        <v>#VALUE!</v>
      </c>
      <c r="R154" s="101"/>
      <c r="S154" s="101"/>
      <c r="T154" s="101"/>
      <c r="U154" s="101"/>
      <c r="V154" s="101"/>
      <c r="W154" s="101"/>
      <c r="X154" s="101"/>
      <c r="Y154" s="101"/>
      <c r="Z154" s="101"/>
      <c r="AA154" s="102"/>
      <c r="AB154" s="103" t="str">
        <f>L_cham</f>
        <v/>
      </c>
      <c r="AC154" s="103" t="str">
        <f>L_Nop</f>
        <v/>
      </c>
      <c r="AD154" s="104"/>
      <c r="AE154" s="105"/>
      <c r="AF154" s="105"/>
      <c r="AG154" s="105"/>
      <c r="AH154" s="106"/>
      <c r="AI154" s="107" t="str">
        <f t="shared" si="14"/>
        <v/>
      </c>
      <c r="AJ154" s="108" t="e">
        <f t="shared" si="13"/>
        <v>#VALUE!</v>
      </c>
      <c r="AK154" s="109" t="str">
        <f>IF(AA154="","",$AA154-$Q154*2)</f>
        <v/>
      </c>
      <c r="AL154" s="109" t="str">
        <f>L_luu1</f>
        <v/>
      </c>
      <c r="AM154" s="110" t="str">
        <f>L_luu2</f>
        <v/>
      </c>
      <c r="AN154" s="111" t="str">
        <f>L_Luu3</f>
        <v/>
      </c>
      <c r="AO154" s="110"/>
      <c r="AP154" s="110"/>
      <c r="AQ154" s="112" t="str">
        <f>L_Loc</f>
        <v/>
      </c>
      <c r="AR154" s="113" t="str">
        <f>L_Loc</f>
        <v/>
      </c>
      <c r="AT154" s="114">
        <v>286</v>
      </c>
    </row>
    <row r="155" spans="1:46" s="114" customFormat="1" ht="17.25" x14ac:dyDescent="0.3">
      <c r="A155" s="91" t="str">
        <f>L_time</f>
        <v/>
      </c>
      <c r="B155" s="92" t="str">
        <f>L_TGca</f>
        <v/>
      </c>
      <c r="C155" s="116"/>
      <c r="D155" s="92" t="str">
        <f t="shared" si="12"/>
        <v/>
      </c>
      <c r="E155" s="94" t="str">
        <f>L_tt</f>
        <v/>
      </c>
      <c r="F155" s="156" t="str">
        <f>L_He</f>
        <v/>
      </c>
      <c r="G155" s="96" t="str">
        <f>L_MaHP</f>
        <v/>
      </c>
      <c r="H155" s="97" t="str">
        <f>L_Loc2</f>
        <v/>
      </c>
      <c r="I155" s="96" t="str">
        <f>L_Loc</f>
        <v/>
      </c>
      <c r="J155" s="96" t="str">
        <f>L_Loc</f>
        <v/>
      </c>
      <c r="K155" s="96" t="str">
        <f>L_Loc</f>
        <v/>
      </c>
      <c r="L155" s="98"/>
      <c r="M155" s="96" t="str">
        <f>_Ngay</f>
        <v/>
      </c>
      <c r="N155" s="99"/>
      <c r="O155" s="96" t="e">
        <f t="shared" si="16"/>
        <v>#VALUE!</v>
      </c>
      <c r="P155" s="96" t="e">
        <f>L_SV_P</f>
        <v>#VALUE!</v>
      </c>
      <c r="Q155" s="100" t="e">
        <f>L_SP</f>
        <v>#VALUE!</v>
      </c>
      <c r="R155" s="101"/>
      <c r="S155" s="101"/>
      <c r="T155" s="101"/>
      <c r="U155" s="101"/>
      <c r="V155" s="101"/>
      <c r="W155" s="101"/>
      <c r="X155" s="101"/>
      <c r="Y155" s="101"/>
      <c r="Z155" s="101"/>
      <c r="AA155" s="102"/>
      <c r="AB155" s="103" t="str">
        <f>L_cham</f>
        <v/>
      </c>
      <c r="AC155" s="103" t="str">
        <f>L_Nop</f>
        <v/>
      </c>
      <c r="AD155" s="104"/>
      <c r="AE155" s="105"/>
      <c r="AF155" s="105"/>
      <c r="AG155" s="105"/>
      <c r="AH155" s="106"/>
      <c r="AI155" s="107" t="str">
        <f t="shared" si="14"/>
        <v/>
      </c>
      <c r="AJ155" s="108" t="e">
        <f t="shared" si="13"/>
        <v>#VALUE!</v>
      </c>
      <c r="AK155" s="109" t="str">
        <f>IF(AA155="","",$AA155-$Q155*2)</f>
        <v/>
      </c>
      <c r="AL155" s="109" t="str">
        <f>L_luu1</f>
        <v/>
      </c>
      <c r="AM155" s="110" t="str">
        <f>L_luu2</f>
        <v/>
      </c>
      <c r="AN155" s="111" t="str">
        <f>L_Luu3</f>
        <v/>
      </c>
      <c r="AO155" s="110"/>
      <c r="AP155" s="110"/>
      <c r="AQ155" s="112" t="str">
        <f>L_Loc</f>
        <v/>
      </c>
      <c r="AR155" s="113" t="str">
        <f>L_Loc</f>
        <v/>
      </c>
      <c r="AT155" s="114">
        <v>286</v>
      </c>
    </row>
    <row r="156" spans="1:46" s="114" customFormat="1" ht="17.25" x14ac:dyDescent="0.3">
      <c r="A156" s="91" t="str">
        <f>L_time</f>
        <v/>
      </c>
      <c r="B156" s="92" t="str">
        <f>L_TGca</f>
        <v/>
      </c>
      <c r="C156" s="134"/>
      <c r="D156" s="92" t="str">
        <f t="shared" si="12"/>
        <v/>
      </c>
      <c r="E156" s="94" t="str">
        <f>L_tt</f>
        <v/>
      </c>
      <c r="F156" s="156" t="str">
        <f>L_He</f>
        <v/>
      </c>
      <c r="G156" s="96" t="str">
        <f>L_MaHP</f>
        <v/>
      </c>
      <c r="H156" s="97" t="str">
        <f>L_Loc2</f>
        <v/>
      </c>
      <c r="I156" s="96" t="str">
        <f>L_Loc</f>
        <v/>
      </c>
      <c r="J156" s="96" t="str">
        <f>L_Loc</f>
        <v/>
      </c>
      <c r="K156" s="96" t="str">
        <f>L_Loc</f>
        <v/>
      </c>
      <c r="L156" s="98"/>
      <c r="M156" s="96" t="str">
        <f>_Ngay</f>
        <v/>
      </c>
      <c r="N156" s="99"/>
      <c r="O156" s="96" t="e">
        <f t="shared" si="16"/>
        <v>#VALUE!</v>
      </c>
      <c r="P156" s="96" t="e">
        <f>L_SV_P</f>
        <v>#VALUE!</v>
      </c>
      <c r="Q156" s="100" t="e">
        <f>L_SP</f>
        <v>#VALUE!</v>
      </c>
      <c r="R156" s="101"/>
      <c r="S156" s="101"/>
      <c r="T156" s="101"/>
      <c r="U156" s="101"/>
      <c r="V156" s="101"/>
      <c r="W156" s="101"/>
      <c r="X156" s="101"/>
      <c r="Y156" s="101"/>
      <c r="Z156" s="101"/>
      <c r="AA156" s="102"/>
      <c r="AB156" s="103" t="str">
        <f>L_cham</f>
        <v/>
      </c>
      <c r="AC156" s="103" t="str">
        <f>L_Nop</f>
        <v/>
      </c>
      <c r="AD156" s="104"/>
      <c r="AE156" s="105"/>
      <c r="AF156" s="105"/>
      <c r="AG156" s="105"/>
      <c r="AH156" s="106"/>
      <c r="AI156" s="107" t="str">
        <f t="shared" si="14"/>
        <v/>
      </c>
      <c r="AJ156" s="108" t="e">
        <f t="shared" si="13"/>
        <v>#VALUE!</v>
      </c>
      <c r="AK156" s="109" t="str">
        <f>IF(AA156="","",$AA156-$Q156*2)</f>
        <v/>
      </c>
      <c r="AL156" s="109" t="str">
        <f>L_luu1</f>
        <v/>
      </c>
      <c r="AM156" s="110" t="str">
        <f>L_luu2</f>
        <v/>
      </c>
      <c r="AN156" s="111" t="str">
        <f>L_Luu3</f>
        <v/>
      </c>
      <c r="AO156" s="110"/>
      <c r="AP156" s="110"/>
      <c r="AQ156" s="112" t="str">
        <f>L_Loc</f>
        <v/>
      </c>
      <c r="AR156" s="113" t="str">
        <f>L_Loc</f>
        <v/>
      </c>
      <c r="AT156" s="114">
        <v>286</v>
      </c>
    </row>
    <row r="157" spans="1:46" s="114" customFormat="1" ht="18" thickBot="1" x14ac:dyDescent="0.35">
      <c r="A157" s="91" t="str">
        <f>L_time</f>
        <v/>
      </c>
      <c r="B157" s="92" t="str">
        <f>L_TGca</f>
        <v/>
      </c>
      <c r="C157" s="134"/>
      <c r="D157" s="92" t="str">
        <f t="shared" si="12"/>
        <v/>
      </c>
      <c r="E157" s="94" t="str">
        <f>L_tt</f>
        <v/>
      </c>
      <c r="F157" s="156" t="str">
        <f>L_He</f>
        <v/>
      </c>
      <c r="G157" s="96" t="str">
        <f>L_MaHP</f>
        <v/>
      </c>
      <c r="H157" s="97" t="str">
        <f>L_Loc2</f>
        <v/>
      </c>
      <c r="I157" s="96" t="str">
        <f>L_Loc</f>
        <v/>
      </c>
      <c r="J157" s="96" t="str">
        <f>L_Loc</f>
        <v/>
      </c>
      <c r="K157" s="96" t="str">
        <f>L_Loc</f>
        <v/>
      </c>
      <c r="L157" s="98"/>
      <c r="M157" s="96" t="str">
        <f>_Ngay</f>
        <v/>
      </c>
      <c r="N157" s="99"/>
      <c r="O157" s="96" t="e">
        <f t="shared" si="16"/>
        <v>#VALUE!</v>
      </c>
      <c r="P157" s="96" t="e">
        <f>L_SV_P</f>
        <v>#VALUE!</v>
      </c>
      <c r="Q157" s="100" t="e">
        <f>L_SP</f>
        <v>#VALUE!</v>
      </c>
      <c r="R157" s="101"/>
      <c r="S157" s="101"/>
      <c r="T157" s="101"/>
      <c r="U157" s="101"/>
      <c r="V157" s="101"/>
      <c r="W157" s="101"/>
      <c r="X157" s="101"/>
      <c r="Y157" s="101"/>
      <c r="Z157" s="101"/>
      <c r="AA157" s="102"/>
      <c r="AB157" s="103" t="str">
        <f>L_cham</f>
        <v/>
      </c>
      <c r="AC157" s="103" t="str">
        <f>L_Nop</f>
        <v/>
      </c>
      <c r="AD157" s="104"/>
      <c r="AE157" s="105"/>
      <c r="AF157" s="105"/>
      <c r="AG157" s="105"/>
      <c r="AH157" s="106"/>
      <c r="AI157" s="107" t="str">
        <f t="shared" si="14"/>
        <v/>
      </c>
      <c r="AJ157" s="108" t="e">
        <f t="shared" si="13"/>
        <v>#VALUE!</v>
      </c>
      <c r="AK157" s="109" t="str">
        <f>IF(AA157="","",$AA157-$Q157*2)</f>
        <v/>
      </c>
      <c r="AL157" s="109" t="str">
        <f>L_luu1</f>
        <v/>
      </c>
      <c r="AM157" s="110" t="str">
        <f>L_luu2</f>
        <v/>
      </c>
      <c r="AN157" s="111" t="str">
        <f>L_Luu3</f>
        <v/>
      </c>
      <c r="AO157" s="110"/>
      <c r="AP157" s="110"/>
      <c r="AQ157" s="112" t="str">
        <f>L_Loc</f>
        <v/>
      </c>
      <c r="AR157" s="113" t="str">
        <f>L_Loc</f>
        <v/>
      </c>
      <c r="AT157" s="114">
        <v>286</v>
      </c>
    </row>
    <row r="158" spans="1:46" s="114" customFormat="1" ht="18" thickBot="1" x14ac:dyDescent="0.35">
      <c r="A158" s="91" t="str">
        <f>L_time</f>
        <v/>
      </c>
      <c r="B158" s="92" t="str">
        <f>L_TGca</f>
        <v/>
      </c>
      <c r="C158" s="93"/>
      <c r="D158" s="92" t="str">
        <f t="shared" si="12"/>
        <v/>
      </c>
      <c r="E158" s="94" t="str">
        <f>L_tt</f>
        <v/>
      </c>
      <c r="F158" s="156" t="str">
        <f>L_He</f>
        <v/>
      </c>
      <c r="G158" s="163"/>
      <c r="H158" s="97" t="str">
        <f>L_Loc2</f>
        <v/>
      </c>
      <c r="I158" s="96" t="str">
        <f>L_Loc</f>
        <v/>
      </c>
      <c r="J158" s="96" t="str">
        <f>L_Loc</f>
        <v/>
      </c>
      <c r="K158" s="96" t="str">
        <f>L_Loc</f>
        <v/>
      </c>
      <c r="L158" s="98"/>
      <c r="M158" s="96" t="str">
        <f>_Ngay</f>
        <v/>
      </c>
      <c r="N158" s="99"/>
      <c r="O158" s="96" t="e">
        <f t="shared" si="16"/>
        <v>#VALUE!</v>
      </c>
      <c r="P158" s="96" t="e">
        <f>L_SV_P</f>
        <v>#VALUE!</v>
      </c>
      <c r="Q158" s="100" t="e">
        <f>L_SP</f>
        <v>#VALUE!</v>
      </c>
      <c r="R158" s="101"/>
      <c r="S158" s="101"/>
      <c r="T158" s="101"/>
      <c r="U158" s="101"/>
      <c r="V158" s="101"/>
      <c r="W158" s="101"/>
      <c r="X158" s="101"/>
      <c r="Y158" s="101"/>
      <c r="Z158" s="101"/>
      <c r="AA158" s="102"/>
      <c r="AB158" s="103" t="str">
        <f>L_cham</f>
        <v/>
      </c>
      <c r="AC158" s="103" t="str">
        <f>L_Nop</f>
        <v/>
      </c>
      <c r="AD158" s="104"/>
      <c r="AE158" s="105"/>
      <c r="AF158" s="105"/>
      <c r="AG158" s="105"/>
      <c r="AH158" s="106"/>
      <c r="AI158" s="107" t="str">
        <f t="shared" si="14"/>
        <v/>
      </c>
      <c r="AJ158" s="108" t="e">
        <f t="shared" si="13"/>
        <v>#VALUE!</v>
      </c>
      <c r="AK158" s="109" t="str">
        <f>IF(AA158="","",$AA158-$Q158*2)</f>
        <v/>
      </c>
      <c r="AL158" s="109" t="str">
        <f>L_luu1</f>
        <v/>
      </c>
      <c r="AM158" s="110" t="str">
        <f>L_luu2</f>
        <v/>
      </c>
      <c r="AN158" s="111" t="str">
        <f>L_Luu3</f>
        <v/>
      </c>
      <c r="AO158" s="110"/>
      <c r="AP158" s="110"/>
      <c r="AQ158" s="112" t="str">
        <f>L_Loc</f>
        <v/>
      </c>
      <c r="AR158" s="113" t="str">
        <f>L_Loc</f>
        <v/>
      </c>
      <c r="AT158" s="114">
        <v>286</v>
      </c>
    </row>
    <row r="159" spans="1:46" s="184" customFormat="1" ht="17.25" x14ac:dyDescent="0.3">
      <c r="A159" s="164"/>
      <c r="B159" s="165"/>
      <c r="C159" s="166"/>
      <c r="D159" s="165"/>
      <c r="E159" s="167"/>
      <c r="F159" s="168"/>
      <c r="G159" s="169"/>
      <c r="H159" s="170"/>
      <c r="I159" s="163"/>
      <c r="J159" s="163"/>
      <c r="K159" s="163"/>
      <c r="L159" s="171"/>
      <c r="M159" s="163"/>
      <c r="N159" s="172"/>
      <c r="O159" s="163"/>
      <c r="P159" s="163"/>
      <c r="Q159" s="173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5"/>
      <c r="AB159" s="176"/>
      <c r="AC159" s="176"/>
      <c r="AD159" s="176"/>
      <c r="AE159" s="177"/>
      <c r="AF159" s="177"/>
      <c r="AG159" s="177"/>
      <c r="AH159" s="178"/>
      <c r="AI159" s="179"/>
      <c r="AJ159" s="179"/>
      <c r="AK159" s="180"/>
      <c r="AL159" s="180"/>
      <c r="AM159" s="181"/>
      <c r="AN159" s="181"/>
      <c r="AO159" s="182"/>
      <c r="AP159" s="183"/>
      <c r="AQ159" s="163"/>
      <c r="AR159" s="163"/>
    </row>
    <row r="160" spans="1:46" ht="18" thickBot="1" x14ac:dyDescent="0.35">
      <c r="A160" s="185"/>
      <c r="B160" s="186"/>
      <c r="C160" s="187"/>
      <c r="D160" s="186"/>
      <c r="E160" s="188"/>
      <c r="F160" s="189"/>
      <c r="G160" s="190"/>
      <c r="H160" s="191"/>
      <c r="I160" s="169"/>
      <c r="J160" s="169"/>
      <c r="K160" s="169"/>
      <c r="L160" s="192"/>
      <c r="M160" s="169"/>
      <c r="N160" s="193"/>
      <c r="O160" s="169"/>
      <c r="P160" s="169"/>
      <c r="Q160" s="194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6"/>
      <c r="AB160" s="197"/>
      <c r="AC160" s="197"/>
      <c r="AD160" s="197"/>
      <c r="AE160" s="198"/>
      <c r="AF160" s="198"/>
      <c r="AG160" s="198"/>
      <c r="AH160" s="199"/>
      <c r="AI160" s="200"/>
      <c r="AJ160" s="200"/>
      <c r="AK160" s="201"/>
      <c r="AL160" s="201"/>
      <c r="AM160" s="183"/>
      <c r="AN160" s="183"/>
      <c r="AO160" s="182"/>
      <c r="AP160" s="183"/>
      <c r="AQ160" s="169"/>
      <c r="AR160" s="169"/>
    </row>
    <row r="161" spans="1:44" ht="19.5" thickBot="1" x14ac:dyDescent="0.35">
      <c r="A161" s="202" t="s">
        <v>129</v>
      </c>
      <c r="B161" s="203"/>
      <c r="C161" s="204"/>
      <c r="D161" s="203"/>
      <c r="E161" s="205"/>
      <c r="F161" s="190"/>
      <c r="H161" s="206"/>
      <c r="I161" s="190"/>
      <c r="J161" s="190"/>
      <c r="K161" s="190"/>
      <c r="L161" s="207"/>
      <c r="M161" s="208"/>
      <c r="N161" s="209"/>
      <c r="O161" s="190"/>
      <c r="P161" s="190"/>
      <c r="Q161" s="210"/>
      <c r="R161" s="211"/>
      <c r="S161" s="212"/>
      <c r="T161" s="213"/>
      <c r="U161" s="213"/>
      <c r="V161" s="213"/>
      <c r="W161" s="213"/>
      <c r="X161" s="213"/>
      <c r="Y161" s="213"/>
      <c r="Z161" s="213"/>
      <c r="AA161" s="214"/>
      <c r="AB161" s="215"/>
      <c r="AC161" s="215"/>
      <c r="AD161" s="216"/>
      <c r="AE161" s="217"/>
      <c r="AF161" s="200"/>
      <c r="AG161" s="200"/>
      <c r="AH161" s="199"/>
      <c r="AI161" s="200" t="str">
        <f>IF(LEN(C161)&lt;14,"",RIGHT(C161,2))</f>
        <v/>
      </c>
      <c r="AJ161" s="218"/>
      <c r="AK161" s="219"/>
      <c r="AL161" s="219" t="str">
        <f>L_luu1</f>
        <v/>
      </c>
      <c r="AM161" s="220" t="str">
        <f>L_luu2</f>
        <v/>
      </c>
      <c r="AN161" s="220" t="str">
        <f>L_Luu3</f>
        <v/>
      </c>
      <c r="AO161" s="182"/>
      <c r="AP161" s="183"/>
      <c r="AQ161" s="190"/>
      <c r="AR161" s="190"/>
    </row>
  </sheetData>
  <autoFilter ref="A10:AU28" xr:uid="{00000000-0001-0000-0600-000000000000}"/>
  <mergeCells count="25">
    <mergeCell ref="AB8:AC8"/>
    <mergeCell ref="AD8:AD9"/>
    <mergeCell ref="AL8:AN8"/>
    <mergeCell ref="AI3:AI7"/>
    <mergeCell ref="R8:AA8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M2:O2"/>
    <mergeCell ref="M3:O3"/>
    <mergeCell ref="C5:C9"/>
    <mergeCell ref="E5:H5"/>
    <mergeCell ref="I5:AE5"/>
    <mergeCell ref="E6:H6"/>
    <mergeCell ref="I6:AE6"/>
    <mergeCell ref="E8:E9"/>
    <mergeCell ref="F8:F9"/>
  </mergeCells>
  <conditionalFormatting sqref="N159:N161 N33:N52 N78:N79">
    <cfRule type="cellIs" dxfId="784" priority="782" operator="equal">
      <formula>4</formula>
    </cfRule>
    <cfRule type="cellIs" dxfId="783" priority="783" operator="equal">
      <formula>3</formula>
    </cfRule>
    <cfRule type="cellIs" dxfId="782" priority="784" operator="equal">
      <formula>2</formula>
    </cfRule>
    <cfRule type="cellIs" dxfId="781" priority="785" operator="equal">
      <formula>1</formula>
    </cfRule>
  </conditionalFormatting>
  <conditionalFormatting sqref="C159:C160 O158:Q161 O55:Q56 P35:P38 O44:P45 P42:P43 O47:P52 P46 O34:O38 O39:P41 C33:C52 O59:Q61 P58:Q58 O57:O58 Q67:Q84 C73:C79 C19 K19 Q30:Q52 C15:C17 K14:K17 K21:K22 C22 C24:C28 K24:K28 O14:Q17 O19:Q22 O24:Q28">
    <cfRule type="cellIs" dxfId="780" priority="780" operator="equal">
      <formula>0</formula>
    </cfRule>
  </conditionalFormatting>
  <conditionalFormatting sqref="L158:L160 L55:L56 L33:L52 L58:L61 L78:L84">
    <cfRule type="containsBlanks" dxfId="779" priority="779">
      <formula>LEN(TRIM(L33))=0</formula>
    </cfRule>
  </conditionalFormatting>
  <conditionalFormatting sqref="R158:AA161 R55:AA56 R35:AA52 R32:AA32 R58:AA61 R19:AA19 R14:AA17 R21:AA22 T29:AA29 R63:AA63 R68:AA68 R156:AA156 R86:AA86 R91:AA91 R101:AA101 R109:AA109 R114:AA114 R124:AA124 R133:AA133 R138:AA138 R148:AA148 R24:AA28">
    <cfRule type="expression" dxfId="778" priority="776">
      <formula>$AK14&lt;0</formula>
    </cfRule>
  </conditionalFormatting>
  <conditionalFormatting sqref="C161">
    <cfRule type="cellIs" dxfId="777" priority="775" operator="equal">
      <formula>0</formula>
    </cfRule>
  </conditionalFormatting>
  <conditionalFormatting sqref="J14:J15 J27:J28">
    <cfRule type="cellIs" dxfId="776" priority="773" operator="equal">
      <formula>"VĐ"</formula>
    </cfRule>
    <cfRule type="cellIs" dxfId="775" priority="774" operator="equal">
      <formula>"TH"</formula>
    </cfRule>
  </conditionalFormatting>
  <conditionalFormatting sqref="J158:J161 J55:J56 J35:J52 J58:J61 J19 J14:J15 J21:J22 J25 J27:J28">
    <cfRule type="cellIs" dxfId="774" priority="772" operator="equal">
      <formula>"TN"</formula>
    </cfRule>
    <cfRule type="cellIs" dxfId="773" priority="777" operator="equal">
      <formula>"VĐ"</formula>
    </cfRule>
    <cfRule type="cellIs" dxfId="772" priority="778" operator="equal">
      <formula>"TH"</formula>
    </cfRule>
  </conditionalFormatting>
  <conditionalFormatting sqref="K20">
    <cfRule type="cellIs" dxfId="771" priority="771" operator="equal">
      <formula>0</formula>
    </cfRule>
  </conditionalFormatting>
  <conditionalFormatting sqref="R20:AA20">
    <cfRule type="expression" dxfId="770" priority="768">
      <formula>$AK20&lt;0</formula>
    </cfRule>
  </conditionalFormatting>
  <conditionalFormatting sqref="J20">
    <cfRule type="cellIs" dxfId="769" priority="767" operator="equal">
      <formula>"TN"</formula>
    </cfRule>
    <cfRule type="cellIs" dxfId="768" priority="769" operator="equal">
      <formula>"VĐ"</formula>
    </cfRule>
    <cfRule type="cellIs" dxfId="767" priority="770" operator="equal">
      <formula>"TH"</formula>
    </cfRule>
  </conditionalFormatting>
  <conditionalFormatting sqref="C14 C158 C55:C56 C58:C61">
    <cfRule type="cellIs" dxfId="766" priority="766" operator="equal">
      <formula>0</formula>
    </cfRule>
  </conditionalFormatting>
  <conditionalFormatting sqref="C20">
    <cfRule type="cellIs" dxfId="765" priority="765" operator="equal">
      <formula>0</formula>
    </cfRule>
  </conditionalFormatting>
  <conditionalFormatting sqref="N158 N55:N56 N58:N61">
    <cfRule type="cellIs" dxfId="764" priority="761" operator="equal">
      <formula>4</formula>
    </cfRule>
    <cfRule type="cellIs" dxfId="763" priority="762" operator="equal">
      <formula>3</formula>
    </cfRule>
    <cfRule type="cellIs" dxfId="762" priority="763" operator="equal">
      <formula>2</formula>
    </cfRule>
    <cfRule type="cellIs" dxfId="761" priority="764" operator="equal">
      <formula>1</formula>
    </cfRule>
  </conditionalFormatting>
  <conditionalFormatting sqref="P34 O33:P33 O42:O43 O46 O71:O78">
    <cfRule type="cellIs" dxfId="760" priority="759" operator="equal">
      <formula>0</formula>
    </cfRule>
  </conditionalFormatting>
  <conditionalFormatting sqref="R33:AA34">
    <cfRule type="expression" dxfId="759" priority="756">
      <formula>$AK33&lt;0</formula>
    </cfRule>
  </conditionalFormatting>
  <conditionalFormatting sqref="J33:J34">
    <cfRule type="cellIs" dxfId="758" priority="755" operator="equal">
      <formula>"TN"</formula>
    </cfRule>
    <cfRule type="cellIs" dxfId="757" priority="757" operator="equal">
      <formula>"VĐ"</formula>
    </cfRule>
    <cfRule type="cellIs" dxfId="756" priority="758" operator="equal">
      <formula>"TH"</formula>
    </cfRule>
  </conditionalFormatting>
  <conditionalFormatting sqref="O32:P32">
    <cfRule type="cellIs" dxfId="755" priority="754" operator="equal">
      <formula>0</formula>
    </cfRule>
  </conditionalFormatting>
  <conditionalFormatting sqref="L32">
    <cfRule type="containsBlanks" dxfId="754" priority="753">
      <formula>LEN(TRIM(L32))=0</formula>
    </cfRule>
  </conditionalFormatting>
  <conditionalFormatting sqref="J32">
    <cfRule type="cellIs" dxfId="753" priority="750" operator="equal">
      <formula>"TN"</formula>
    </cfRule>
    <cfRule type="cellIs" dxfId="752" priority="751" operator="equal">
      <formula>"VĐ"</formula>
    </cfRule>
    <cfRule type="cellIs" dxfId="751" priority="752" operator="equal">
      <formula>"TH"</formula>
    </cfRule>
  </conditionalFormatting>
  <conditionalFormatting sqref="C32">
    <cfRule type="cellIs" dxfId="750" priority="749" operator="equal">
      <formula>0</formula>
    </cfRule>
  </conditionalFormatting>
  <conditionalFormatting sqref="N32">
    <cfRule type="cellIs" dxfId="749" priority="745" operator="equal">
      <formula>4</formula>
    </cfRule>
    <cfRule type="cellIs" dxfId="748" priority="746" operator="equal">
      <formula>3</formula>
    </cfRule>
    <cfRule type="cellIs" dxfId="747" priority="747" operator="equal">
      <formula>2</formula>
    </cfRule>
    <cfRule type="cellIs" dxfId="746" priority="748" operator="equal">
      <formula>1</formula>
    </cfRule>
  </conditionalFormatting>
  <conditionalFormatting sqref="O31:P31">
    <cfRule type="cellIs" dxfId="745" priority="744" operator="equal">
      <formula>0</formula>
    </cfRule>
  </conditionalFormatting>
  <conditionalFormatting sqref="R31:AA31">
    <cfRule type="expression" dxfId="744" priority="741">
      <formula>$AK31&lt;0</formula>
    </cfRule>
  </conditionalFormatting>
  <conditionalFormatting sqref="J31">
    <cfRule type="cellIs" dxfId="743" priority="740" operator="equal">
      <formula>"TN"</formula>
    </cfRule>
    <cfRule type="cellIs" dxfId="742" priority="742" operator="equal">
      <formula>"VĐ"</formula>
    </cfRule>
    <cfRule type="cellIs" dxfId="741" priority="743" operator="equal">
      <formula>"TH"</formula>
    </cfRule>
  </conditionalFormatting>
  <conditionalFormatting sqref="C31">
    <cfRule type="cellIs" dxfId="740" priority="739" operator="equal">
      <formula>0</formula>
    </cfRule>
  </conditionalFormatting>
  <conditionalFormatting sqref="N31">
    <cfRule type="cellIs" dxfId="739" priority="735" operator="equal">
      <formula>4</formula>
    </cfRule>
    <cfRule type="cellIs" dxfId="738" priority="736" operator="equal">
      <formula>3</formula>
    </cfRule>
    <cfRule type="cellIs" dxfId="737" priority="737" operator="equal">
      <formula>2</formula>
    </cfRule>
    <cfRule type="cellIs" dxfId="736" priority="738" operator="equal">
      <formula>1</formula>
    </cfRule>
  </conditionalFormatting>
  <conditionalFormatting sqref="O30:P30">
    <cfRule type="cellIs" dxfId="735" priority="734" operator="equal">
      <formula>0</formula>
    </cfRule>
  </conditionalFormatting>
  <conditionalFormatting sqref="R30:AA30">
    <cfRule type="expression" dxfId="734" priority="731">
      <formula>$AK30&lt;0</formula>
    </cfRule>
  </conditionalFormatting>
  <conditionalFormatting sqref="J30">
    <cfRule type="cellIs" dxfId="733" priority="730" operator="equal">
      <formula>"TN"</formula>
    </cfRule>
    <cfRule type="cellIs" dxfId="732" priority="732" operator="equal">
      <formula>"VĐ"</formula>
    </cfRule>
    <cfRule type="cellIs" dxfId="731" priority="733" operator="equal">
      <formula>"TH"</formula>
    </cfRule>
  </conditionalFormatting>
  <conditionalFormatting sqref="C30">
    <cfRule type="cellIs" dxfId="730" priority="729" operator="equal">
      <formula>0</formula>
    </cfRule>
  </conditionalFormatting>
  <conditionalFormatting sqref="N30">
    <cfRule type="cellIs" dxfId="729" priority="725" operator="equal">
      <formula>4</formula>
    </cfRule>
    <cfRule type="cellIs" dxfId="728" priority="726" operator="equal">
      <formula>3</formula>
    </cfRule>
    <cfRule type="cellIs" dxfId="727" priority="727" operator="equal">
      <formula>2</formula>
    </cfRule>
    <cfRule type="cellIs" dxfId="726" priority="728" operator="equal">
      <formula>1</formula>
    </cfRule>
  </conditionalFormatting>
  <conditionalFormatting sqref="L62">
    <cfRule type="containsBlanks" dxfId="725" priority="704">
      <formula>LEN(TRIM(L62))=0</formula>
    </cfRule>
  </conditionalFormatting>
  <conditionalFormatting sqref="L71:L72">
    <cfRule type="containsBlanks" dxfId="724" priority="628">
      <formula>LEN(TRIM(L71))=0</formula>
    </cfRule>
  </conditionalFormatting>
  <conditionalFormatting sqref="L155">
    <cfRule type="containsBlanks" dxfId="723" priority="504">
      <formula>LEN(TRIM(L155))=0</formula>
    </cfRule>
  </conditionalFormatting>
  <conditionalFormatting sqref="Q62:Q65 O62:O65 O67:O70 Q156:Q157">
    <cfRule type="cellIs" dxfId="722" priority="723" operator="equal">
      <formula>0</formula>
    </cfRule>
  </conditionalFormatting>
  <conditionalFormatting sqref="P65 P63">
    <cfRule type="cellIs" dxfId="721" priority="722" operator="equal">
      <formula>0</formula>
    </cfRule>
  </conditionalFormatting>
  <conditionalFormatting sqref="L63:L65">
    <cfRule type="containsBlanks" dxfId="720" priority="721">
      <formula>LEN(TRIM(L63))=0</formula>
    </cfRule>
  </conditionalFormatting>
  <conditionalFormatting sqref="R65:AA65">
    <cfRule type="expression" dxfId="719" priority="718">
      <formula>$AK65&lt;0</formula>
    </cfRule>
  </conditionalFormatting>
  <conditionalFormatting sqref="J65 J63">
    <cfRule type="cellIs" dxfId="718" priority="717" operator="equal">
      <formula>"TN"</formula>
    </cfRule>
    <cfRule type="cellIs" dxfId="717" priority="719" operator="equal">
      <formula>"VĐ"</formula>
    </cfRule>
    <cfRule type="cellIs" dxfId="716" priority="720" operator="equal">
      <formula>"TH"</formula>
    </cfRule>
  </conditionalFormatting>
  <conditionalFormatting sqref="P64">
    <cfRule type="cellIs" dxfId="715" priority="716" operator="equal">
      <formula>0</formula>
    </cfRule>
  </conditionalFormatting>
  <conditionalFormatting sqref="R64:AA64">
    <cfRule type="expression" dxfId="714" priority="713">
      <formula>$AK64&lt;0</formula>
    </cfRule>
  </conditionalFormatting>
  <conditionalFormatting sqref="J64">
    <cfRule type="cellIs" dxfId="713" priority="712" operator="equal">
      <formula>"TN"</formula>
    </cfRule>
    <cfRule type="cellIs" dxfId="712" priority="714" operator="equal">
      <formula>"VĐ"</formula>
    </cfRule>
    <cfRule type="cellIs" dxfId="711" priority="715" operator="equal">
      <formula>"TH"</formula>
    </cfRule>
  </conditionalFormatting>
  <conditionalFormatting sqref="C63:C65">
    <cfRule type="cellIs" dxfId="710" priority="711" operator="equal">
      <formula>0</formula>
    </cfRule>
  </conditionalFormatting>
  <conditionalFormatting sqref="N63:N65">
    <cfRule type="cellIs" dxfId="709" priority="707" operator="equal">
      <formula>4</formula>
    </cfRule>
    <cfRule type="cellIs" dxfId="708" priority="708" operator="equal">
      <formula>3</formula>
    </cfRule>
    <cfRule type="cellIs" dxfId="707" priority="709" operator="equal">
      <formula>2</formula>
    </cfRule>
    <cfRule type="cellIs" dxfId="706" priority="710" operator="equal">
      <formula>1</formula>
    </cfRule>
  </conditionalFormatting>
  <conditionalFormatting sqref="P62">
    <cfRule type="cellIs" dxfId="705" priority="705" operator="equal">
      <formula>0</formula>
    </cfRule>
  </conditionalFormatting>
  <conditionalFormatting sqref="R62:AA62">
    <cfRule type="expression" dxfId="704" priority="701">
      <formula>$AK62&lt;0</formula>
    </cfRule>
  </conditionalFormatting>
  <conditionalFormatting sqref="J62">
    <cfRule type="cellIs" dxfId="703" priority="700" operator="equal">
      <formula>"TN"</formula>
    </cfRule>
    <cfRule type="cellIs" dxfId="702" priority="702" operator="equal">
      <formula>"VĐ"</formula>
    </cfRule>
    <cfRule type="cellIs" dxfId="701" priority="703" operator="equal">
      <formula>"TH"</formula>
    </cfRule>
  </conditionalFormatting>
  <conditionalFormatting sqref="C62">
    <cfRule type="cellIs" dxfId="700" priority="699" operator="equal">
      <formula>0</formula>
    </cfRule>
  </conditionalFormatting>
  <conditionalFormatting sqref="N62">
    <cfRule type="cellIs" dxfId="699" priority="695" operator="equal">
      <formula>4</formula>
    </cfRule>
    <cfRule type="cellIs" dxfId="698" priority="696" operator="equal">
      <formula>3</formula>
    </cfRule>
    <cfRule type="cellIs" dxfId="697" priority="697" operator="equal">
      <formula>2</formula>
    </cfRule>
    <cfRule type="cellIs" dxfId="696" priority="698" operator="equal">
      <formula>1</formula>
    </cfRule>
  </conditionalFormatting>
  <conditionalFormatting sqref="P70 P68">
    <cfRule type="cellIs" dxfId="695" priority="693" operator="equal">
      <formula>0</formula>
    </cfRule>
  </conditionalFormatting>
  <conditionalFormatting sqref="L68:L70">
    <cfRule type="containsBlanks" dxfId="694" priority="692">
      <formula>LEN(TRIM(L68))=0</formula>
    </cfRule>
  </conditionalFormatting>
  <conditionalFormatting sqref="R70:AA70">
    <cfRule type="expression" dxfId="693" priority="689">
      <formula>$AK70&lt;0</formula>
    </cfRule>
  </conditionalFormatting>
  <conditionalFormatting sqref="J70 J68">
    <cfRule type="cellIs" dxfId="692" priority="688" operator="equal">
      <formula>"TN"</formula>
    </cfRule>
    <cfRule type="cellIs" dxfId="691" priority="690" operator="equal">
      <formula>"VĐ"</formula>
    </cfRule>
    <cfRule type="cellIs" dxfId="690" priority="691" operator="equal">
      <formula>"TH"</formula>
    </cfRule>
  </conditionalFormatting>
  <conditionalFormatting sqref="P69">
    <cfRule type="cellIs" dxfId="689" priority="687" operator="equal">
      <formula>0</formula>
    </cfRule>
  </conditionalFormatting>
  <conditionalFormatting sqref="R69:AA69">
    <cfRule type="expression" dxfId="688" priority="684">
      <formula>$AK69&lt;0</formula>
    </cfRule>
  </conditionalFormatting>
  <conditionalFormatting sqref="J69">
    <cfRule type="cellIs" dxfId="687" priority="683" operator="equal">
      <formula>"TN"</formula>
    </cfRule>
    <cfRule type="cellIs" dxfId="686" priority="685" operator="equal">
      <formula>"VĐ"</formula>
    </cfRule>
    <cfRule type="cellIs" dxfId="685" priority="686" operator="equal">
      <formula>"TH"</formula>
    </cfRule>
  </conditionalFormatting>
  <conditionalFormatting sqref="C68:C70">
    <cfRule type="cellIs" dxfId="684" priority="682" operator="equal">
      <formula>0</formula>
    </cfRule>
  </conditionalFormatting>
  <conditionalFormatting sqref="N68:N70">
    <cfRule type="cellIs" dxfId="683" priority="678" operator="equal">
      <formula>4</formula>
    </cfRule>
    <cfRule type="cellIs" dxfId="682" priority="679" operator="equal">
      <formula>3</formula>
    </cfRule>
    <cfRule type="cellIs" dxfId="681" priority="680" operator="equal">
      <formula>2</formula>
    </cfRule>
    <cfRule type="cellIs" dxfId="680" priority="681" operator="equal">
      <formula>1</formula>
    </cfRule>
  </conditionalFormatting>
  <conditionalFormatting sqref="P67">
    <cfRule type="cellIs" dxfId="679" priority="676" operator="equal">
      <formula>0</formula>
    </cfRule>
  </conditionalFormatting>
  <conditionalFormatting sqref="L67">
    <cfRule type="containsBlanks" dxfId="678" priority="675">
      <formula>LEN(TRIM(L67))=0</formula>
    </cfRule>
  </conditionalFormatting>
  <conditionalFormatting sqref="R67:AA67">
    <cfRule type="expression" dxfId="677" priority="672">
      <formula>$AK67&lt;0</formula>
    </cfRule>
  </conditionalFormatting>
  <conditionalFormatting sqref="J67">
    <cfRule type="cellIs" dxfId="676" priority="671" operator="equal">
      <formula>"TN"</formula>
    </cfRule>
    <cfRule type="cellIs" dxfId="675" priority="673" operator="equal">
      <formula>"VĐ"</formula>
    </cfRule>
    <cfRule type="cellIs" dxfId="674" priority="674" operator="equal">
      <formula>"TH"</formula>
    </cfRule>
  </conditionalFormatting>
  <conditionalFormatting sqref="C67">
    <cfRule type="cellIs" dxfId="673" priority="670" operator="equal">
      <formula>0</formula>
    </cfRule>
  </conditionalFormatting>
  <conditionalFormatting sqref="N67">
    <cfRule type="cellIs" dxfId="672" priority="666" operator="equal">
      <formula>4</formula>
    </cfRule>
    <cfRule type="cellIs" dxfId="671" priority="667" operator="equal">
      <formula>3</formula>
    </cfRule>
    <cfRule type="cellIs" dxfId="670" priority="668" operator="equal">
      <formula>2</formula>
    </cfRule>
    <cfRule type="cellIs" dxfId="669" priority="669" operator="equal">
      <formula>1</formula>
    </cfRule>
  </conditionalFormatting>
  <conditionalFormatting sqref="O157:P157">
    <cfRule type="cellIs" dxfId="668" priority="664" operator="equal">
      <formula>0</formula>
    </cfRule>
  </conditionalFormatting>
  <conditionalFormatting sqref="L157">
    <cfRule type="containsBlanks" dxfId="667" priority="663">
      <formula>LEN(TRIM(L157))=0</formula>
    </cfRule>
  </conditionalFormatting>
  <conditionalFormatting sqref="R157:AA157">
    <cfRule type="expression" dxfId="666" priority="660">
      <formula>$AK157&lt;0</formula>
    </cfRule>
  </conditionalFormatting>
  <conditionalFormatting sqref="J157">
    <cfRule type="cellIs" dxfId="665" priority="659" operator="equal">
      <formula>"TN"</formula>
    </cfRule>
    <cfRule type="cellIs" dxfId="664" priority="661" operator="equal">
      <formula>"VĐ"</formula>
    </cfRule>
    <cfRule type="cellIs" dxfId="663" priority="662" operator="equal">
      <formula>"TH"</formula>
    </cfRule>
  </conditionalFormatting>
  <conditionalFormatting sqref="C157">
    <cfRule type="cellIs" dxfId="662" priority="658" operator="equal">
      <formula>0</formula>
    </cfRule>
  </conditionalFormatting>
  <conditionalFormatting sqref="N157">
    <cfRule type="cellIs" dxfId="661" priority="654" operator="equal">
      <formula>4</formula>
    </cfRule>
    <cfRule type="cellIs" dxfId="660" priority="655" operator="equal">
      <formula>3</formula>
    </cfRule>
    <cfRule type="cellIs" dxfId="659" priority="656" operator="equal">
      <formula>2</formula>
    </cfRule>
    <cfRule type="cellIs" dxfId="658" priority="657" operator="equal">
      <formula>1</formula>
    </cfRule>
  </conditionalFormatting>
  <conditionalFormatting sqref="O84:P84 O156:P156">
    <cfRule type="cellIs" dxfId="657" priority="652" operator="equal">
      <formula>0</formula>
    </cfRule>
  </conditionalFormatting>
  <conditionalFormatting sqref="L156">
    <cfRule type="containsBlanks" dxfId="656" priority="651">
      <formula>LEN(TRIM(L156))=0</formula>
    </cfRule>
  </conditionalFormatting>
  <conditionalFormatting sqref="R84:AA84">
    <cfRule type="expression" dxfId="655" priority="648">
      <formula>$AK84&lt;0</formula>
    </cfRule>
  </conditionalFormatting>
  <conditionalFormatting sqref="J84 J156">
    <cfRule type="cellIs" dxfId="654" priority="647" operator="equal">
      <formula>"TN"</formula>
    </cfRule>
    <cfRule type="cellIs" dxfId="653" priority="649" operator="equal">
      <formula>"VĐ"</formula>
    </cfRule>
    <cfRule type="cellIs" dxfId="652" priority="650" operator="equal">
      <formula>"TH"</formula>
    </cfRule>
  </conditionalFormatting>
  <conditionalFormatting sqref="C84 C156">
    <cfRule type="cellIs" dxfId="651" priority="646" operator="equal">
      <formula>0</formula>
    </cfRule>
  </conditionalFormatting>
  <conditionalFormatting sqref="N84 N156">
    <cfRule type="cellIs" dxfId="650" priority="642" operator="equal">
      <formula>4</formula>
    </cfRule>
    <cfRule type="cellIs" dxfId="649" priority="643" operator="equal">
      <formula>3</formula>
    </cfRule>
    <cfRule type="cellIs" dxfId="648" priority="644" operator="equal">
      <formula>2</formula>
    </cfRule>
    <cfRule type="cellIs" dxfId="647" priority="645" operator="equal">
      <formula>1</formula>
    </cfRule>
  </conditionalFormatting>
  <conditionalFormatting sqref="P73:P75">
    <cfRule type="cellIs" dxfId="646" priority="640" operator="equal">
      <formula>0</formula>
    </cfRule>
  </conditionalFormatting>
  <conditionalFormatting sqref="L73:L75">
    <cfRule type="containsBlanks" dxfId="645" priority="639">
      <formula>LEN(TRIM(L73))=0</formula>
    </cfRule>
  </conditionalFormatting>
  <conditionalFormatting sqref="R73:AA75">
    <cfRule type="expression" dxfId="644" priority="636">
      <formula>$AK73&lt;0</formula>
    </cfRule>
  </conditionalFormatting>
  <conditionalFormatting sqref="J73:J75">
    <cfRule type="cellIs" dxfId="643" priority="635" operator="equal">
      <formula>"TN"</formula>
    </cfRule>
    <cfRule type="cellIs" dxfId="642" priority="637" operator="equal">
      <formula>"VĐ"</formula>
    </cfRule>
    <cfRule type="cellIs" dxfId="641" priority="638" operator="equal">
      <formula>"TH"</formula>
    </cfRule>
  </conditionalFormatting>
  <conditionalFormatting sqref="N73:N75">
    <cfRule type="cellIs" dxfId="640" priority="631" operator="equal">
      <formula>4</formula>
    </cfRule>
    <cfRule type="cellIs" dxfId="639" priority="632" operator="equal">
      <formula>3</formula>
    </cfRule>
    <cfRule type="cellIs" dxfId="638" priority="633" operator="equal">
      <formula>2</formula>
    </cfRule>
    <cfRule type="cellIs" dxfId="637" priority="634" operator="equal">
      <formula>1</formula>
    </cfRule>
  </conditionalFormatting>
  <conditionalFormatting sqref="P71:P72">
    <cfRule type="cellIs" dxfId="636" priority="629" operator="equal">
      <formula>0</formula>
    </cfRule>
  </conditionalFormatting>
  <conditionalFormatting sqref="R71:AA72">
    <cfRule type="expression" dxfId="635" priority="625">
      <formula>$AK71&lt;0</formula>
    </cfRule>
  </conditionalFormatting>
  <conditionalFormatting sqref="J71:J72">
    <cfRule type="cellIs" dxfId="634" priority="624" operator="equal">
      <formula>"TN"</formula>
    </cfRule>
    <cfRule type="cellIs" dxfId="633" priority="626" operator="equal">
      <formula>"VĐ"</formula>
    </cfRule>
    <cfRule type="cellIs" dxfId="632" priority="627" operator="equal">
      <formula>"TH"</formula>
    </cfRule>
  </conditionalFormatting>
  <conditionalFormatting sqref="C71:C72">
    <cfRule type="cellIs" dxfId="631" priority="623" operator="equal">
      <formula>0</formula>
    </cfRule>
  </conditionalFormatting>
  <conditionalFormatting sqref="N71:N72">
    <cfRule type="cellIs" dxfId="630" priority="619" operator="equal">
      <formula>4</formula>
    </cfRule>
    <cfRule type="cellIs" dxfId="629" priority="620" operator="equal">
      <formula>3</formula>
    </cfRule>
    <cfRule type="cellIs" dxfId="628" priority="621" operator="equal">
      <formula>2</formula>
    </cfRule>
    <cfRule type="cellIs" dxfId="627" priority="622" operator="equal">
      <formula>1</formula>
    </cfRule>
  </conditionalFormatting>
  <conditionalFormatting sqref="O79:P79 P78">
    <cfRule type="cellIs" dxfId="626" priority="617" operator="equal">
      <formula>0</formula>
    </cfRule>
  </conditionalFormatting>
  <conditionalFormatting sqref="R78:AA79">
    <cfRule type="expression" dxfId="625" priority="614">
      <formula>$AK78&lt;0</formula>
    </cfRule>
  </conditionalFormatting>
  <conditionalFormatting sqref="J78:J79">
    <cfRule type="cellIs" dxfId="624" priority="613" operator="equal">
      <formula>"TN"</formula>
    </cfRule>
    <cfRule type="cellIs" dxfId="623" priority="615" operator="equal">
      <formula>"VĐ"</formula>
    </cfRule>
    <cfRule type="cellIs" dxfId="622" priority="616" operator="equal">
      <formula>"TH"</formula>
    </cfRule>
  </conditionalFormatting>
  <conditionalFormatting sqref="P76:P77">
    <cfRule type="cellIs" dxfId="621" priority="612" operator="equal">
      <formula>0</formula>
    </cfRule>
  </conditionalFormatting>
  <conditionalFormatting sqref="L76:L77">
    <cfRule type="containsBlanks" dxfId="620" priority="611">
      <formula>LEN(TRIM(L76))=0</formula>
    </cfRule>
  </conditionalFormatting>
  <conditionalFormatting sqref="R76:AA77">
    <cfRule type="expression" dxfId="619" priority="608">
      <formula>$AK76&lt;0</formula>
    </cfRule>
  </conditionalFormatting>
  <conditionalFormatting sqref="J76:J77">
    <cfRule type="cellIs" dxfId="618" priority="607" operator="equal">
      <formula>"TN"</formula>
    </cfRule>
    <cfRule type="cellIs" dxfId="617" priority="609" operator="equal">
      <formula>"VĐ"</formula>
    </cfRule>
    <cfRule type="cellIs" dxfId="616" priority="610" operator="equal">
      <formula>"TH"</formula>
    </cfRule>
  </conditionalFormatting>
  <conditionalFormatting sqref="N76:N77">
    <cfRule type="cellIs" dxfId="615" priority="603" operator="equal">
      <formula>4</formula>
    </cfRule>
    <cfRule type="cellIs" dxfId="614" priority="604" operator="equal">
      <formula>3</formula>
    </cfRule>
    <cfRule type="cellIs" dxfId="613" priority="605" operator="equal">
      <formula>2</formula>
    </cfRule>
    <cfRule type="cellIs" dxfId="612" priority="606" operator="equal">
      <formula>1</formula>
    </cfRule>
  </conditionalFormatting>
  <conditionalFormatting sqref="O82:P82">
    <cfRule type="cellIs" dxfId="611" priority="601" operator="equal">
      <formula>0</formula>
    </cfRule>
  </conditionalFormatting>
  <conditionalFormatting sqref="R82:AA82">
    <cfRule type="expression" dxfId="610" priority="598">
      <formula>$AK82&lt;0</formula>
    </cfRule>
  </conditionalFormatting>
  <conditionalFormatting sqref="J82">
    <cfRule type="cellIs" dxfId="609" priority="597" operator="equal">
      <formula>"TN"</formula>
    </cfRule>
    <cfRule type="cellIs" dxfId="608" priority="599" operator="equal">
      <formula>"VĐ"</formula>
    </cfRule>
    <cfRule type="cellIs" dxfId="607" priority="600" operator="equal">
      <formula>"TH"</formula>
    </cfRule>
  </conditionalFormatting>
  <conditionalFormatting sqref="O83:P83">
    <cfRule type="cellIs" dxfId="606" priority="596" operator="equal">
      <formula>0</formula>
    </cfRule>
  </conditionalFormatting>
  <conditionalFormatting sqref="R83:AA83">
    <cfRule type="expression" dxfId="605" priority="593">
      <formula>$AK83&lt;0</formula>
    </cfRule>
  </conditionalFormatting>
  <conditionalFormatting sqref="J83">
    <cfRule type="cellIs" dxfId="604" priority="592" operator="equal">
      <formula>"TN"</formula>
    </cfRule>
    <cfRule type="cellIs" dxfId="603" priority="594" operator="equal">
      <formula>"VĐ"</formula>
    </cfRule>
    <cfRule type="cellIs" dxfId="602" priority="595" operator="equal">
      <formula>"TH"</formula>
    </cfRule>
  </conditionalFormatting>
  <conditionalFormatting sqref="C82:C83">
    <cfRule type="cellIs" dxfId="601" priority="591" operator="equal">
      <formula>0</formula>
    </cfRule>
  </conditionalFormatting>
  <conditionalFormatting sqref="N82:N83">
    <cfRule type="cellIs" dxfId="600" priority="587" operator="equal">
      <formula>4</formula>
    </cfRule>
    <cfRule type="cellIs" dxfId="599" priority="588" operator="equal">
      <formula>3</formula>
    </cfRule>
    <cfRule type="cellIs" dxfId="598" priority="589" operator="equal">
      <formula>2</formula>
    </cfRule>
    <cfRule type="cellIs" dxfId="597" priority="590" operator="equal">
      <formula>1</formula>
    </cfRule>
  </conditionalFormatting>
  <conditionalFormatting sqref="O80:P81">
    <cfRule type="cellIs" dxfId="596" priority="585" operator="equal">
      <formula>0</formula>
    </cfRule>
  </conditionalFormatting>
  <conditionalFormatting sqref="R80:AA81">
    <cfRule type="expression" dxfId="595" priority="582">
      <formula>$AK80&lt;0</formula>
    </cfRule>
  </conditionalFormatting>
  <conditionalFormatting sqref="J80:J81">
    <cfRule type="cellIs" dxfId="594" priority="581" operator="equal">
      <formula>"TN"</formula>
    </cfRule>
    <cfRule type="cellIs" dxfId="593" priority="583" operator="equal">
      <formula>"VĐ"</formula>
    </cfRule>
    <cfRule type="cellIs" dxfId="592" priority="584" operator="equal">
      <formula>"TH"</formula>
    </cfRule>
  </conditionalFormatting>
  <conditionalFormatting sqref="C80:C81">
    <cfRule type="cellIs" dxfId="591" priority="580" operator="equal">
      <formula>0</formula>
    </cfRule>
  </conditionalFormatting>
  <conditionalFormatting sqref="N80:N81">
    <cfRule type="cellIs" dxfId="590" priority="576" operator="equal">
      <formula>4</formula>
    </cfRule>
    <cfRule type="cellIs" dxfId="589" priority="577" operator="equal">
      <formula>3</formula>
    </cfRule>
    <cfRule type="cellIs" dxfId="588" priority="578" operator="equal">
      <formula>2</formula>
    </cfRule>
    <cfRule type="cellIs" dxfId="587" priority="579" operator="equal">
      <formula>1</formula>
    </cfRule>
  </conditionalFormatting>
  <conditionalFormatting sqref="O66 Q66">
    <cfRule type="cellIs" dxfId="586" priority="574" operator="equal">
      <formula>0</formula>
    </cfRule>
  </conditionalFormatting>
  <conditionalFormatting sqref="R66:AA66">
    <cfRule type="expression" dxfId="585" priority="573">
      <formula>$AK66&lt;0</formula>
    </cfRule>
  </conditionalFormatting>
  <conditionalFormatting sqref="P66">
    <cfRule type="cellIs" dxfId="584" priority="571" operator="equal">
      <formula>0</formula>
    </cfRule>
  </conditionalFormatting>
  <conditionalFormatting sqref="J66">
    <cfRule type="cellIs" dxfId="583" priority="568" operator="equal">
      <formula>"TN"</formula>
    </cfRule>
    <cfRule type="cellIs" dxfId="582" priority="569" operator="equal">
      <formula>"VĐ"</formula>
    </cfRule>
    <cfRule type="cellIs" dxfId="581" priority="570" operator="equal">
      <formula>"TH"</formula>
    </cfRule>
  </conditionalFormatting>
  <conditionalFormatting sqref="N66">
    <cfRule type="cellIs" dxfId="580" priority="564" operator="equal">
      <formula>4</formula>
    </cfRule>
    <cfRule type="cellIs" dxfId="579" priority="565" operator="equal">
      <formula>3</formula>
    </cfRule>
    <cfRule type="cellIs" dxfId="578" priority="566" operator="equal">
      <formula>2</formula>
    </cfRule>
    <cfRule type="cellIs" dxfId="577" priority="567" operator="equal">
      <formula>1</formula>
    </cfRule>
  </conditionalFormatting>
  <conditionalFormatting sqref="Q85:Q88 O85:O88 O90:O97 Q90:Q107 Q155">
    <cfRule type="cellIs" dxfId="576" priority="563" operator="equal">
      <formula>0</formula>
    </cfRule>
  </conditionalFormatting>
  <conditionalFormatting sqref="P88 P86">
    <cfRule type="cellIs" dxfId="575" priority="562" operator="equal">
      <formula>0</formula>
    </cfRule>
  </conditionalFormatting>
  <conditionalFormatting sqref="L86:L87">
    <cfRule type="containsBlanks" dxfId="574" priority="561">
      <formula>LEN(TRIM(L86))=0</formula>
    </cfRule>
  </conditionalFormatting>
  <conditionalFormatting sqref="R88:AA88">
    <cfRule type="expression" dxfId="573" priority="558">
      <formula>$AK88&lt;0</formula>
    </cfRule>
  </conditionalFormatting>
  <conditionalFormatting sqref="J88 J86">
    <cfRule type="cellIs" dxfId="572" priority="557" operator="equal">
      <formula>"TN"</formula>
    </cfRule>
    <cfRule type="cellIs" dxfId="571" priority="559" operator="equal">
      <formula>"VĐ"</formula>
    </cfRule>
    <cfRule type="cellIs" dxfId="570" priority="560" operator="equal">
      <formula>"TH"</formula>
    </cfRule>
  </conditionalFormatting>
  <conditionalFormatting sqref="P87">
    <cfRule type="cellIs" dxfId="569" priority="556" operator="equal">
      <formula>0</formula>
    </cfRule>
  </conditionalFormatting>
  <conditionalFormatting sqref="R87:AA87">
    <cfRule type="expression" dxfId="568" priority="553">
      <formula>$AK87&lt;0</formula>
    </cfRule>
  </conditionalFormatting>
  <conditionalFormatting sqref="J87">
    <cfRule type="cellIs" dxfId="567" priority="552" operator="equal">
      <formula>"TN"</formula>
    </cfRule>
    <cfRule type="cellIs" dxfId="566" priority="554" operator="equal">
      <formula>"VĐ"</formula>
    </cfRule>
    <cfRule type="cellIs" dxfId="565" priority="555" operator="equal">
      <formula>"TH"</formula>
    </cfRule>
  </conditionalFormatting>
  <conditionalFormatting sqref="C86:C88">
    <cfRule type="cellIs" dxfId="564" priority="551" operator="equal">
      <formula>0</formula>
    </cfRule>
  </conditionalFormatting>
  <conditionalFormatting sqref="N86:N88">
    <cfRule type="cellIs" dxfId="563" priority="547" operator="equal">
      <formula>4</formula>
    </cfRule>
    <cfRule type="cellIs" dxfId="562" priority="548" operator="equal">
      <formula>3</formula>
    </cfRule>
    <cfRule type="cellIs" dxfId="561" priority="549" operator="equal">
      <formula>2</formula>
    </cfRule>
    <cfRule type="cellIs" dxfId="560" priority="550" operator="equal">
      <formula>1</formula>
    </cfRule>
  </conditionalFormatting>
  <conditionalFormatting sqref="P85">
    <cfRule type="cellIs" dxfId="559" priority="545" operator="equal">
      <formula>0</formula>
    </cfRule>
  </conditionalFormatting>
  <conditionalFormatting sqref="L85">
    <cfRule type="containsBlanks" dxfId="558" priority="544">
      <formula>LEN(TRIM(L85))=0</formula>
    </cfRule>
  </conditionalFormatting>
  <conditionalFormatting sqref="R85:AA85">
    <cfRule type="expression" dxfId="557" priority="541">
      <formula>$AK85&lt;0</formula>
    </cfRule>
  </conditionalFormatting>
  <conditionalFormatting sqref="J85">
    <cfRule type="cellIs" dxfId="556" priority="540" operator="equal">
      <formula>"TN"</formula>
    </cfRule>
    <cfRule type="cellIs" dxfId="555" priority="542" operator="equal">
      <formula>"VĐ"</formula>
    </cfRule>
    <cfRule type="cellIs" dxfId="554" priority="543" operator="equal">
      <formula>"TH"</formula>
    </cfRule>
  </conditionalFormatting>
  <conditionalFormatting sqref="C85">
    <cfRule type="cellIs" dxfId="553" priority="539" operator="equal">
      <formula>0</formula>
    </cfRule>
  </conditionalFormatting>
  <conditionalFormatting sqref="N85">
    <cfRule type="cellIs" dxfId="552" priority="535" operator="equal">
      <formula>4</formula>
    </cfRule>
    <cfRule type="cellIs" dxfId="551" priority="536" operator="equal">
      <formula>3</formula>
    </cfRule>
    <cfRule type="cellIs" dxfId="550" priority="537" operator="equal">
      <formula>2</formula>
    </cfRule>
    <cfRule type="cellIs" dxfId="549" priority="538" operator="equal">
      <formula>1</formula>
    </cfRule>
  </conditionalFormatting>
  <conditionalFormatting sqref="P93 P91">
    <cfRule type="cellIs" dxfId="548" priority="533" operator="equal">
      <formula>0</formula>
    </cfRule>
  </conditionalFormatting>
  <conditionalFormatting sqref="L92:L93">
    <cfRule type="containsBlanks" dxfId="547" priority="532">
      <formula>LEN(TRIM(L92))=0</formula>
    </cfRule>
  </conditionalFormatting>
  <conditionalFormatting sqref="R93:AA93">
    <cfRule type="expression" dxfId="546" priority="529">
      <formula>$AK93&lt;0</formula>
    </cfRule>
  </conditionalFormatting>
  <conditionalFormatting sqref="J93 J91">
    <cfRule type="cellIs" dxfId="545" priority="528" operator="equal">
      <formula>"TN"</formula>
    </cfRule>
    <cfRule type="cellIs" dxfId="544" priority="530" operator="equal">
      <formula>"VĐ"</formula>
    </cfRule>
    <cfRule type="cellIs" dxfId="543" priority="531" operator="equal">
      <formula>"TH"</formula>
    </cfRule>
  </conditionalFormatting>
  <conditionalFormatting sqref="P92">
    <cfRule type="cellIs" dxfId="542" priority="527" operator="equal">
      <formula>0</formula>
    </cfRule>
  </conditionalFormatting>
  <conditionalFormatting sqref="R92:AA92">
    <cfRule type="expression" dxfId="541" priority="524">
      <formula>$AK92&lt;0</formula>
    </cfRule>
  </conditionalFormatting>
  <conditionalFormatting sqref="J92">
    <cfRule type="cellIs" dxfId="540" priority="523" operator="equal">
      <formula>"TN"</formula>
    </cfRule>
    <cfRule type="cellIs" dxfId="539" priority="525" operator="equal">
      <formula>"VĐ"</formula>
    </cfRule>
    <cfRule type="cellIs" dxfId="538" priority="526" operator="equal">
      <formula>"TH"</formula>
    </cfRule>
  </conditionalFormatting>
  <conditionalFormatting sqref="C91:C93">
    <cfRule type="cellIs" dxfId="537" priority="522" operator="equal">
      <formula>0</formula>
    </cfRule>
  </conditionalFormatting>
  <conditionalFormatting sqref="N91:N93">
    <cfRule type="cellIs" dxfId="536" priority="518" operator="equal">
      <formula>4</formula>
    </cfRule>
    <cfRule type="cellIs" dxfId="535" priority="519" operator="equal">
      <formula>3</formula>
    </cfRule>
    <cfRule type="cellIs" dxfId="534" priority="520" operator="equal">
      <formula>2</formula>
    </cfRule>
    <cfRule type="cellIs" dxfId="533" priority="521" operator="equal">
      <formula>1</formula>
    </cfRule>
  </conditionalFormatting>
  <conditionalFormatting sqref="P90">
    <cfRule type="cellIs" dxfId="532" priority="516" operator="equal">
      <formula>0</formula>
    </cfRule>
  </conditionalFormatting>
  <conditionalFormatting sqref="R90:AA90">
    <cfRule type="expression" dxfId="531" priority="513">
      <formula>$AK90&lt;0</formula>
    </cfRule>
  </conditionalFormatting>
  <conditionalFormatting sqref="J90">
    <cfRule type="cellIs" dxfId="530" priority="512" operator="equal">
      <formula>"TN"</formula>
    </cfRule>
    <cfRule type="cellIs" dxfId="529" priority="514" operator="equal">
      <formula>"VĐ"</formula>
    </cfRule>
    <cfRule type="cellIs" dxfId="528" priority="515" operator="equal">
      <formula>"TH"</formula>
    </cfRule>
  </conditionalFormatting>
  <conditionalFormatting sqref="C90">
    <cfRule type="cellIs" dxfId="527" priority="511" operator="equal">
      <formula>0</formula>
    </cfRule>
  </conditionalFormatting>
  <conditionalFormatting sqref="N90">
    <cfRule type="cellIs" dxfId="526" priority="507" operator="equal">
      <formula>4</formula>
    </cfRule>
    <cfRule type="cellIs" dxfId="525" priority="508" operator="equal">
      <formula>3</formula>
    </cfRule>
    <cfRule type="cellIs" dxfId="524" priority="509" operator="equal">
      <formula>2</formula>
    </cfRule>
    <cfRule type="cellIs" dxfId="523" priority="510" operator="equal">
      <formula>1</formula>
    </cfRule>
  </conditionalFormatting>
  <conditionalFormatting sqref="O155:P155">
    <cfRule type="cellIs" dxfId="522" priority="505" operator="equal">
      <formula>0</formula>
    </cfRule>
  </conditionalFormatting>
  <conditionalFormatting sqref="R155:AA155">
    <cfRule type="expression" dxfId="521" priority="501">
      <formula>$AK155&lt;0</formula>
    </cfRule>
  </conditionalFormatting>
  <conditionalFormatting sqref="J155">
    <cfRule type="cellIs" dxfId="520" priority="500" operator="equal">
      <formula>"TN"</formula>
    </cfRule>
    <cfRule type="cellIs" dxfId="519" priority="502" operator="equal">
      <formula>"VĐ"</formula>
    </cfRule>
    <cfRule type="cellIs" dxfId="518" priority="503" operator="equal">
      <formula>"TH"</formula>
    </cfRule>
  </conditionalFormatting>
  <conditionalFormatting sqref="C155">
    <cfRule type="cellIs" dxfId="517" priority="499" operator="equal">
      <formula>0</formula>
    </cfRule>
  </conditionalFormatting>
  <conditionalFormatting sqref="N155">
    <cfRule type="cellIs" dxfId="516" priority="495" operator="equal">
      <formula>4</formula>
    </cfRule>
    <cfRule type="cellIs" dxfId="515" priority="496" operator="equal">
      <formula>3</formula>
    </cfRule>
    <cfRule type="cellIs" dxfId="514" priority="497" operator="equal">
      <formula>2</formula>
    </cfRule>
    <cfRule type="cellIs" dxfId="513" priority="498" operator="equal">
      <formula>1</formula>
    </cfRule>
  </conditionalFormatting>
  <conditionalFormatting sqref="O98:P98 P96:P97">
    <cfRule type="cellIs" dxfId="512" priority="493" operator="equal">
      <formula>0</formula>
    </cfRule>
  </conditionalFormatting>
  <conditionalFormatting sqref="L96:L98">
    <cfRule type="containsBlanks" dxfId="511" priority="492">
      <formula>LEN(TRIM(L96))=0</formula>
    </cfRule>
  </conditionalFormatting>
  <conditionalFormatting sqref="R96:AA98">
    <cfRule type="expression" dxfId="510" priority="489">
      <formula>$AK96&lt;0</formula>
    </cfRule>
  </conditionalFormatting>
  <conditionalFormatting sqref="J96:J98">
    <cfRule type="cellIs" dxfId="509" priority="488" operator="equal">
      <formula>"TN"</formula>
    </cfRule>
    <cfRule type="cellIs" dxfId="508" priority="490" operator="equal">
      <formula>"VĐ"</formula>
    </cfRule>
    <cfRule type="cellIs" dxfId="507" priority="491" operator="equal">
      <formula>"TH"</formula>
    </cfRule>
  </conditionalFormatting>
  <conditionalFormatting sqref="C96:C103">
    <cfRule type="cellIs" dxfId="506" priority="487" operator="equal">
      <formula>0</formula>
    </cfRule>
  </conditionalFormatting>
  <conditionalFormatting sqref="N96:N98">
    <cfRule type="cellIs" dxfId="505" priority="483" operator="equal">
      <formula>4</formula>
    </cfRule>
    <cfRule type="cellIs" dxfId="504" priority="484" operator="equal">
      <formula>3</formula>
    </cfRule>
    <cfRule type="cellIs" dxfId="503" priority="485" operator="equal">
      <formula>2</formula>
    </cfRule>
    <cfRule type="cellIs" dxfId="502" priority="486" operator="equal">
      <formula>1</formula>
    </cfRule>
  </conditionalFormatting>
  <conditionalFormatting sqref="P94:P95">
    <cfRule type="cellIs" dxfId="501" priority="481" operator="equal">
      <formula>0</formula>
    </cfRule>
  </conditionalFormatting>
  <conditionalFormatting sqref="L94:L95">
    <cfRule type="containsBlanks" dxfId="500" priority="480">
      <formula>LEN(TRIM(L94))=0</formula>
    </cfRule>
  </conditionalFormatting>
  <conditionalFormatting sqref="R94:AA95">
    <cfRule type="expression" dxfId="499" priority="477">
      <formula>$AK94&lt;0</formula>
    </cfRule>
  </conditionalFormatting>
  <conditionalFormatting sqref="J94:J95">
    <cfRule type="cellIs" dxfId="498" priority="476" operator="equal">
      <formula>"TN"</formula>
    </cfRule>
    <cfRule type="cellIs" dxfId="497" priority="478" operator="equal">
      <formula>"VĐ"</formula>
    </cfRule>
    <cfRule type="cellIs" dxfId="496" priority="479" operator="equal">
      <formula>"TH"</formula>
    </cfRule>
  </conditionalFormatting>
  <conditionalFormatting sqref="C94:C95">
    <cfRule type="cellIs" dxfId="495" priority="475" operator="equal">
      <formula>0</formula>
    </cfRule>
  </conditionalFormatting>
  <conditionalFormatting sqref="N94:N95">
    <cfRule type="cellIs" dxfId="494" priority="471" operator="equal">
      <formula>4</formula>
    </cfRule>
    <cfRule type="cellIs" dxfId="493" priority="472" operator="equal">
      <formula>3</formula>
    </cfRule>
    <cfRule type="cellIs" dxfId="492" priority="473" operator="equal">
      <formula>2</formula>
    </cfRule>
    <cfRule type="cellIs" dxfId="491" priority="474" operator="equal">
      <formula>1</formula>
    </cfRule>
  </conditionalFormatting>
  <conditionalFormatting sqref="O103:P103 O101:P101">
    <cfRule type="cellIs" dxfId="490" priority="469" operator="equal">
      <formula>0</formula>
    </cfRule>
  </conditionalFormatting>
  <conditionalFormatting sqref="L101:L103">
    <cfRule type="containsBlanks" dxfId="489" priority="468">
      <formula>LEN(TRIM(L101))=0</formula>
    </cfRule>
  </conditionalFormatting>
  <conditionalFormatting sqref="R103:AA103">
    <cfRule type="expression" dxfId="488" priority="465">
      <formula>$AK103&lt;0</formula>
    </cfRule>
  </conditionalFormatting>
  <conditionalFormatting sqref="J103 J101">
    <cfRule type="cellIs" dxfId="487" priority="464" operator="equal">
      <formula>"TN"</formula>
    </cfRule>
    <cfRule type="cellIs" dxfId="486" priority="466" operator="equal">
      <formula>"VĐ"</formula>
    </cfRule>
    <cfRule type="cellIs" dxfId="485" priority="467" operator="equal">
      <formula>"TH"</formula>
    </cfRule>
  </conditionalFormatting>
  <conditionalFormatting sqref="O102:P102">
    <cfRule type="cellIs" dxfId="484" priority="463" operator="equal">
      <formula>0</formula>
    </cfRule>
  </conditionalFormatting>
  <conditionalFormatting sqref="R102:AA102">
    <cfRule type="expression" dxfId="483" priority="460">
      <formula>$AK102&lt;0</formula>
    </cfRule>
  </conditionalFormatting>
  <conditionalFormatting sqref="J102">
    <cfRule type="cellIs" dxfId="482" priority="459" operator="equal">
      <formula>"TN"</formula>
    </cfRule>
    <cfRule type="cellIs" dxfId="481" priority="461" operator="equal">
      <formula>"VĐ"</formula>
    </cfRule>
    <cfRule type="cellIs" dxfId="480" priority="462" operator="equal">
      <formula>"TH"</formula>
    </cfRule>
  </conditionalFormatting>
  <conditionalFormatting sqref="N101:N103">
    <cfRule type="cellIs" dxfId="479" priority="455" operator="equal">
      <formula>4</formula>
    </cfRule>
    <cfRule type="cellIs" dxfId="478" priority="456" operator="equal">
      <formula>3</formula>
    </cfRule>
    <cfRule type="cellIs" dxfId="477" priority="457" operator="equal">
      <formula>2</formula>
    </cfRule>
    <cfRule type="cellIs" dxfId="476" priority="458" operator="equal">
      <formula>1</formula>
    </cfRule>
  </conditionalFormatting>
  <conditionalFormatting sqref="O99:P100">
    <cfRule type="cellIs" dxfId="475" priority="453" operator="equal">
      <formula>0</formula>
    </cfRule>
  </conditionalFormatting>
  <conditionalFormatting sqref="L99:L100">
    <cfRule type="containsBlanks" dxfId="474" priority="452">
      <formula>LEN(TRIM(L99))=0</formula>
    </cfRule>
  </conditionalFormatting>
  <conditionalFormatting sqref="R99:AA100">
    <cfRule type="expression" dxfId="473" priority="449">
      <formula>$AK99&lt;0</formula>
    </cfRule>
  </conditionalFormatting>
  <conditionalFormatting sqref="J99:J100">
    <cfRule type="cellIs" dxfId="472" priority="448" operator="equal">
      <formula>"TN"</formula>
    </cfRule>
    <cfRule type="cellIs" dxfId="471" priority="450" operator="equal">
      <formula>"VĐ"</formula>
    </cfRule>
    <cfRule type="cellIs" dxfId="470" priority="451" operator="equal">
      <formula>"TH"</formula>
    </cfRule>
  </conditionalFormatting>
  <conditionalFormatting sqref="N99:N100">
    <cfRule type="cellIs" dxfId="469" priority="444" operator="equal">
      <formula>4</formula>
    </cfRule>
    <cfRule type="cellIs" dxfId="468" priority="445" operator="equal">
      <formula>3</formula>
    </cfRule>
    <cfRule type="cellIs" dxfId="467" priority="446" operator="equal">
      <formula>2</formula>
    </cfRule>
    <cfRule type="cellIs" dxfId="466" priority="447" operator="equal">
      <formula>1</formula>
    </cfRule>
  </conditionalFormatting>
  <conditionalFormatting sqref="O106:P106">
    <cfRule type="cellIs" dxfId="465" priority="442" operator="equal">
      <formula>0</formula>
    </cfRule>
  </conditionalFormatting>
  <conditionalFormatting sqref="L106:L107">
    <cfRule type="containsBlanks" dxfId="464" priority="441">
      <formula>LEN(TRIM(L106))=0</formula>
    </cfRule>
  </conditionalFormatting>
  <conditionalFormatting sqref="R106:AA106">
    <cfRule type="expression" dxfId="463" priority="438">
      <formula>$AK106&lt;0</formula>
    </cfRule>
  </conditionalFormatting>
  <conditionalFormatting sqref="J106">
    <cfRule type="cellIs" dxfId="462" priority="437" operator="equal">
      <formula>"TN"</formula>
    </cfRule>
    <cfRule type="cellIs" dxfId="461" priority="439" operator="equal">
      <formula>"VĐ"</formula>
    </cfRule>
    <cfRule type="cellIs" dxfId="460" priority="440" operator="equal">
      <formula>"TH"</formula>
    </cfRule>
  </conditionalFormatting>
  <conditionalFormatting sqref="O107:P107">
    <cfRule type="cellIs" dxfId="459" priority="436" operator="equal">
      <formula>0</formula>
    </cfRule>
  </conditionalFormatting>
  <conditionalFormatting sqref="R107:AA107">
    <cfRule type="expression" dxfId="458" priority="433">
      <formula>$AK107&lt;0</formula>
    </cfRule>
  </conditionalFormatting>
  <conditionalFormatting sqref="J107">
    <cfRule type="cellIs" dxfId="457" priority="432" operator="equal">
      <formula>"TN"</formula>
    </cfRule>
    <cfRule type="cellIs" dxfId="456" priority="434" operator="equal">
      <formula>"VĐ"</formula>
    </cfRule>
    <cfRule type="cellIs" dxfId="455" priority="435" operator="equal">
      <formula>"TH"</formula>
    </cfRule>
  </conditionalFormatting>
  <conditionalFormatting sqref="C106:C107">
    <cfRule type="cellIs" dxfId="454" priority="431" operator="equal">
      <formula>0</formula>
    </cfRule>
  </conditionalFormatting>
  <conditionalFormatting sqref="N106:N107">
    <cfRule type="cellIs" dxfId="453" priority="427" operator="equal">
      <formula>4</formula>
    </cfRule>
    <cfRule type="cellIs" dxfId="452" priority="428" operator="equal">
      <formula>3</formula>
    </cfRule>
    <cfRule type="cellIs" dxfId="451" priority="429" operator="equal">
      <formula>2</formula>
    </cfRule>
    <cfRule type="cellIs" dxfId="450" priority="430" operator="equal">
      <formula>1</formula>
    </cfRule>
  </conditionalFormatting>
  <conditionalFormatting sqref="O104:P105">
    <cfRule type="cellIs" dxfId="449" priority="425" operator="equal">
      <formula>0</formula>
    </cfRule>
  </conditionalFormatting>
  <conditionalFormatting sqref="L104:L105">
    <cfRule type="containsBlanks" dxfId="448" priority="424">
      <formula>LEN(TRIM(L104))=0</formula>
    </cfRule>
  </conditionalFormatting>
  <conditionalFormatting sqref="R104:AA105">
    <cfRule type="expression" dxfId="447" priority="421">
      <formula>$AK104&lt;0</formula>
    </cfRule>
  </conditionalFormatting>
  <conditionalFormatting sqref="J104:J105">
    <cfRule type="cellIs" dxfId="446" priority="420" operator="equal">
      <formula>"TN"</formula>
    </cfRule>
    <cfRule type="cellIs" dxfId="445" priority="422" operator="equal">
      <formula>"VĐ"</formula>
    </cfRule>
    <cfRule type="cellIs" dxfId="444" priority="423" operator="equal">
      <formula>"TH"</formula>
    </cfRule>
  </conditionalFormatting>
  <conditionalFormatting sqref="C104:C105">
    <cfRule type="cellIs" dxfId="443" priority="419" operator="equal">
      <formula>0</formula>
    </cfRule>
  </conditionalFormatting>
  <conditionalFormatting sqref="N104:N105">
    <cfRule type="cellIs" dxfId="442" priority="415" operator="equal">
      <formula>4</formula>
    </cfRule>
    <cfRule type="cellIs" dxfId="441" priority="416" operator="equal">
      <formula>3</formula>
    </cfRule>
    <cfRule type="cellIs" dxfId="440" priority="417" operator="equal">
      <formula>2</formula>
    </cfRule>
    <cfRule type="cellIs" dxfId="439" priority="418" operator="equal">
      <formula>1</formula>
    </cfRule>
  </conditionalFormatting>
  <conditionalFormatting sqref="O89 Q89">
    <cfRule type="cellIs" dxfId="438" priority="413" operator="equal">
      <formula>0</formula>
    </cfRule>
  </conditionalFormatting>
  <conditionalFormatting sqref="R89:AA89">
    <cfRule type="expression" dxfId="437" priority="412">
      <formula>$AK89&lt;0</formula>
    </cfRule>
  </conditionalFormatting>
  <conditionalFormatting sqref="P89">
    <cfRule type="cellIs" dxfId="436" priority="410" operator="equal">
      <formula>0</formula>
    </cfRule>
  </conditionalFormatting>
  <conditionalFormatting sqref="J89">
    <cfRule type="cellIs" dxfId="435" priority="407" operator="equal">
      <formula>"TN"</formula>
    </cfRule>
    <cfRule type="cellIs" dxfId="434" priority="408" operator="equal">
      <formula>"VĐ"</formula>
    </cfRule>
    <cfRule type="cellIs" dxfId="433" priority="409" operator="equal">
      <formula>"TH"</formula>
    </cfRule>
  </conditionalFormatting>
  <conditionalFormatting sqref="N89">
    <cfRule type="cellIs" dxfId="432" priority="403" operator="equal">
      <formula>4</formula>
    </cfRule>
    <cfRule type="cellIs" dxfId="431" priority="404" operator="equal">
      <formula>3</formula>
    </cfRule>
    <cfRule type="cellIs" dxfId="430" priority="405" operator="equal">
      <formula>2</formula>
    </cfRule>
    <cfRule type="cellIs" dxfId="429" priority="406" operator="equal">
      <formula>1</formula>
    </cfRule>
  </conditionalFormatting>
  <conditionalFormatting sqref="Q108:Q111 O108:O111 O113:O120 Q113:Q131">
    <cfRule type="cellIs" dxfId="428" priority="402" operator="equal">
      <formula>0</formula>
    </cfRule>
  </conditionalFormatting>
  <conditionalFormatting sqref="P111 P109">
    <cfRule type="cellIs" dxfId="427" priority="401" operator="equal">
      <formula>0</formula>
    </cfRule>
  </conditionalFormatting>
  <conditionalFormatting sqref="L109:L111">
    <cfRule type="containsBlanks" dxfId="426" priority="400">
      <formula>LEN(TRIM(L109))=0</formula>
    </cfRule>
  </conditionalFormatting>
  <conditionalFormatting sqref="R111:AA111">
    <cfRule type="expression" dxfId="425" priority="397">
      <formula>$AK111&lt;0</formula>
    </cfRule>
  </conditionalFormatting>
  <conditionalFormatting sqref="J111 J109">
    <cfRule type="cellIs" dxfId="424" priority="396" operator="equal">
      <formula>"TN"</formula>
    </cfRule>
    <cfRule type="cellIs" dxfId="423" priority="398" operator="equal">
      <formula>"VĐ"</formula>
    </cfRule>
    <cfRule type="cellIs" dxfId="422" priority="399" operator="equal">
      <formula>"TH"</formula>
    </cfRule>
  </conditionalFormatting>
  <conditionalFormatting sqref="P110">
    <cfRule type="cellIs" dxfId="421" priority="395" operator="equal">
      <formula>0</formula>
    </cfRule>
  </conditionalFormatting>
  <conditionalFormatting sqref="R110:AA110">
    <cfRule type="expression" dxfId="420" priority="392">
      <formula>$AK110&lt;0</formula>
    </cfRule>
  </conditionalFormatting>
  <conditionalFormatting sqref="J110">
    <cfRule type="cellIs" dxfId="419" priority="391" operator="equal">
      <formula>"TN"</formula>
    </cfRule>
    <cfRule type="cellIs" dxfId="418" priority="393" operator="equal">
      <formula>"VĐ"</formula>
    </cfRule>
    <cfRule type="cellIs" dxfId="417" priority="394" operator="equal">
      <formula>"TH"</formula>
    </cfRule>
  </conditionalFormatting>
  <conditionalFormatting sqref="C109:C111">
    <cfRule type="cellIs" dxfId="416" priority="390" operator="equal">
      <formula>0</formula>
    </cfRule>
  </conditionalFormatting>
  <conditionalFormatting sqref="N109:N111">
    <cfRule type="cellIs" dxfId="415" priority="386" operator="equal">
      <formula>4</formula>
    </cfRule>
    <cfRule type="cellIs" dxfId="414" priority="387" operator="equal">
      <formula>3</formula>
    </cfRule>
    <cfRule type="cellIs" dxfId="413" priority="388" operator="equal">
      <formula>2</formula>
    </cfRule>
    <cfRule type="cellIs" dxfId="412" priority="389" operator="equal">
      <formula>1</formula>
    </cfRule>
  </conditionalFormatting>
  <conditionalFormatting sqref="P108">
    <cfRule type="cellIs" dxfId="411" priority="384" operator="equal">
      <formula>0</formula>
    </cfRule>
  </conditionalFormatting>
  <conditionalFormatting sqref="L108">
    <cfRule type="containsBlanks" dxfId="410" priority="383">
      <formula>LEN(TRIM(L108))=0</formula>
    </cfRule>
  </conditionalFormatting>
  <conditionalFormatting sqref="R108:AA108">
    <cfRule type="expression" dxfId="409" priority="380">
      <formula>$AK108&lt;0</formula>
    </cfRule>
  </conditionalFormatting>
  <conditionalFormatting sqref="J108">
    <cfRule type="cellIs" dxfId="408" priority="379" operator="equal">
      <formula>"TN"</formula>
    </cfRule>
    <cfRule type="cellIs" dxfId="407" priority="381" operator="equal">
      <formula>"VĐ"</formula>
    </cfRule>
    <cfRule type="cellIs" dxfId="406" priority="382" operator="equal">
      <formula>"TH"</formula>
    </cfRule>
  </conditionalFormatting>
  <conditionalFormatting sqref="C108">
    <cfRule type="cellIs" dxfId="405" priority="378" operator="equal">
      <formula>0</formula>
    </cfRule>
  </conditionalFormatting>
  <conditionalFormatting sqref="N108">
    <cfRule type="cellIs" dxfId="404" priority="374" operator="equal">
      <formula>4</formula>
    </cfRule>
    <cfRule type="cellIs" dxfId="403" priority="375" operator="equal">
      <formula>3</formula>
    </cfRule>
    <cfRule type="cellIs" dxfId="402" priority="376" operator="equal">
      <formula>2</formula>
    </cfRule>
    <cfRule type="cellIs" dxfId="401" priority="377" operator="equal">
      <formula>1</formula>
    </cfRule>
  </conditionalFormatting>
  <conditionalFormatting sqref="P116 P114">
    <cfRule type="cellIs" dxfId="400" priority="372" operator="equal">
      <formula>0</formula>
    </cfRule>
  </conditionalFormatting>
  <conditionalFormatting sqref="L114:L116">
    <cfRule type="containsBlanks" dxfId="399" priority="371">
      <formula>LEN(TRIM(L114))=0</formula>
    </cfRule>
  </conditionalFormatting>
  <conditionalFormatting sqref="R116:AA116">
    <cfRule type="expression" dxfId="398" priority="368">
      <formula>$AK116&lt;0</formula>
    </cfRule>
  </conditionalFormatting>
  <conditionalFormatting sqref="J116 J114">
    <cfRule type="cellIs" dxfId="397" priority="367" operator="equal">
      <formula>"TN"</formula>
    </cfRule>
    <cfRule type="cellIs" dxfId="396" priority="369" operator="equal">
      <formula>"VĐ"</formula>
    </cfRule>
    <cfRule type="cellIs" dxfId="395" priority="370" operator="equal">
      <formula>"TH"</formula>
    </cfRule>
  </conditionalFormatting>
  <conditionalFormatting sqref="P115">
    <cfRule type="cellIs" dxfId="394" priority="366" operator="equal">
      <formula>0</formula>
    </cfRule>
  </conditionalFormatting>
  <conditionalFormatting sqref="R115:AA115">
    <cfRule type="expression" dxfId="393" priority="363">
      <formula>$AK115&lt;0</formula>
    </cfRule>
  </conditionalFormatting>
  <conditionalFormatting sqref="J115">
    <cfRule type="cellIs" dxfId="392" priority="362" operator="equal">
      <formula>"TN"</formula>
    </cfRule>
    <cfRule type="cellIs" dxfId="391" priority="364" operator="equal">
      <formula>"VĐ"</formula>
    </cfRule>
    <cfRule type="cellIs" dxfId="390" priority="365" operator="equal">
      <formula>"TH"</formula>
    </cfRule>
  </conditionalFormatting>
  <conditionalFormatting sqref="C114:C116">
    <cfRule type="cellIs" dxfId="389" priority="361" operator="equal">
      <formula>0</formula>
    </cfRule>
  </conditionalFormatting>
  <conditionalFormatting sqref="N114:N116">
    <cfRule type="cellIs" dxfId="388" priority="357" operator="equal">
      <formula>4</formula>
    </cfRule>
    <cfRule type="cellIs" dxfId="387" priority="358" operator="equal">
      <formula>3</formula>
    </cfRule>
    <cfRule type="cellIs" dxfId="386" priority="359" operator="equal">
      <formula>2</formula>
    </cfRule>
    <cfRule type="cellIs" dxfId="385" priority="360" operator="equal">
      <formula>1</formula>
    </cfRule>
  </conditionalFormatting>
  <conditionalFormatting sqref="P113">
    <cfRule type="cellIs" dxfId="384" priority="355" operator="equal">
      <formula>0</formula>
    </cfRule>
  </conditionalFormatting>
  <conditionalFormatting sqref="L113">
    <cfRule type="containsBlanks" dxfId="383" priority="354">
      <formula>LEN(TRIM(L113))=0</formula>
    </cfRule>
  </conditionalFormatting>
  <conditionalFormatting sqref="R113:AA113">
    <cfRule type="expression" dxfId="382" priority="351">
      <formula>$AK113&lt;0</formula>
    </cfRule>
  </conditionalFormatting>
  <conditionalFormatting sqref="J113">
    <cfRule type="cellIs" dxfId="381" priority="350" operator="equal">
      <formula>"TN"</formula>
    </cfRule>
    <cfRule type="cellIs" dxfId="380" priority="352" operator="equal">
      <formula>"VĐ"</formula>
    </cfRule>
    <cfRule type="cellIs" dxfId="379" priority="353" operator="equal">
      <formula>"TH"</formula>
    </cfRule>
  </conditionalFormatting>
  <conditionalFormatting sqref="C113">
    <cfRule type="cellIs" dxfId="378" priority="349" operator="equal">
      <formula>0</formula>
    </cfRule>
  </conditionalFormatting>
  <conditionalFormatting sqref="N113">
    <cfRule type="cellIs" dxfId="377" priority="345" operator="equal">
      <formula>4</formula>
    </cfRule>
    <cfRule type="cellIs" dxfId="376" priority="346" operator="equal">
      <formula>3</formula>
    </cfRule>
    <cfRule type="cellIs" dxfId="375" priority="347" operator="equal">
      <formula>2</formula>
    </cfRule>
    <cfRule type="cellIs" dxfId="374" priority="348" operator="equal">
      <formula>1</formula>
    </cfRule>
  </conditionalFormatting>
  <conditionalFormatting sqref="O131:P131">
    <cfRule type="cellIs" dxfId="373" priority="343" operator="equal">
      <formula>0</formula>
    </cfRule>
  </conditionalFormatting>
  <conditionalFormatting sqref="L131">
    <cfRule type="containsBlanks" dxfId="372" priority="342">
      <formula>LEN(TRIM(L131))=0</formula>
    </cfRule>
  </conditionalFormatting>
  <conditionalFormatting sqref="R131:AA131">
    <cfRule type="expression" dxfId="371" priority="339">
      <formula>$AK131&lt;0</formula>
    </cfRule>
  </conditionalFormatting>
  <conditionalFormatting sqref="J131">
    <cfRule type="cellIs" dxfId="370" priority="338" operator="equal">
      <formula>"TN"</formula>
    </cfRule>
    <cfRule type="cellIs" dxfId="369" priority="340" operator="equal">
      <formula>"VĐ"</formula>
    </cfRule>
    <cfRule type="cellIs" dxfId="368" priority="341" operator="equal">
      <formula>"TH"</formula>
    </cfRule>
  </conditionalFormatting>
  <conditionalFormatting sqref="C131">
    <cfRule type="cellIs" dxfId="367" priority="337" operator="equal">
      <formula>0</formula>
    </cfRule>
  </conditionalFormatting>
  <conditionalFormatting sqref="N131">
    <cfRule type="cellIs" dxfId="366" priority="333" operator="equal">
      <formula>4</formula>
    </cfRule>
    <cfRule type="cellIs" dxfId="365" priority="334" operator="equal">
      <formula>3</formula>
    </cfRule>
    <cfRule type="cellIs" dxfId="364" priority="335" operator="equal">
      <formula>2</formula>
    </cfRule>
    <cfRule type="cellIs" dxfId="363" priority="336" operator="equal">
      <formula>1</formula>
    </cfRule>
  </conditionalFormatting>
  <conditionalFormatting sqref="O121:P121 P119:P120">
    <cfRule type="cellIs" dxfId="362" priority="331" operator="equal">
      <formula>0</formula>
    </cfRule>
  </conditionalFormatting>
  <conditionalFormatting sqref="L119:L121">
    <cfRule type="containsBlanks" dxfId="361" priority="330">
      <formula>LEN(TRIM(L119))=0</formula>
    </cfRule>
  </conditionalFormatting>
  <conditionalFormatting sqref="R119:AA121">
    <cfRule type="expression" dxfId="360" priority="327">
      <formula>$AK119&lt;0</formula>
    </cfRule>
  </conditionalFormatting>
  <conditionalFormatting sqref="J119:J121">
    <cfRule type="cellIs" dxfId="359" priority="326" operator="equal">
      <formula>"TN"</formula>
    </cfRule>
    <cfRule type="cellIs" dxfId="358" priority="328" operator="equal">
      <formula>"VĐ"</formula>
    </cfRule>
    <cfRule type="cellIs" dxfId="357" priority="329" operator="equal">
      <formula>"TH"</formula>
    </cfRule>
  </conditionalFormatting>
  <conditionalFormatting sqref="C119:C126">
    <cfRule type="cellIs" dxfId="356" priority="325" operator="equal">
      <formula>0</formula>
    </cfRule>
  </conditionalFormatting>
  <conditionalFormatting sqref="N119:N121">
    <cfRule type="cellIs" dxfId="355" priority="321" operator="equal">
      <formula>4</formula>
    </cfRule>
    <cfRule type="cellIs" dxfId="354" priority="322" operator="equal">
      <formula>3</formula>
    </cfRule>
    <cfRule type="cellIs" dxfId="353" priority="323" operator="equal">
      <formula>2</formula>
    </cfRule>
    <cfRule type="cellIs" dxfId="352" priority="324" operator="equal">
      <formula>1</formula>
    </cfRule>
  </conditionalFormatting>
  <conditionalFormatting sqref="P117:P118">
    <cfRule type="cellIs" dxfId="351" priority="319" operator="equal">
      <formula>0</formula>
    </cfRule>
  </conditionalFormatting>
  <conditionalFormatting sqref="L117:L118">
    <cfRule type="containsBlanks" dxfId="350" priority="318">
      <formula>LEN(TRIM(L117))=0</formula>
    </cfRule>
  </conditionalFormatting>
  <conditionalFormatting sqref="R117:AA118">
    <cfRule type="expression" dxfId="349" priority="315">
      <formula>$AK117&lt;0</formula>
    </cfRule>
  </conditionalFormatting>
  <conditionalFormatting sqref="J117:J118">
    <cfRule type="cellIs" dxfId="348" priority="314" operator="equal">
      <formula>"TN"</formula>
    </cfRule>
    <cfRule type="cellIs" dxfId="347" priority="316" operator="equal">
      <formula>"VĐ"</formula>
    </cfRule>
    <cfRule type="cellIs" dxfId="346" priority="317" operator="equal">
      <formula>"TH"</formula>
    </cfRule>
  </conditionalFormatting>
  <conditionalFormatting sqref="C117:C118">
    <cfRule type="cellIs" dxfId="345" priority="313" operator="equal">
      <formula>0</formula>
    </cfRule>
  </conditionalFormatting>
  <conditionalFormatting sqref="N117:N118">
    <cfRule type="cellIs" dxfId="344" priority="309" operator="equal">
      <formula>4</formula>
    </cfRule>
    <cfRule type="cellIs" dxfId="343" priority="310" operator="equal">
      <formula>3</formula>
    </cfRule>
    <cfRule type="cellIs" dxfId="342" priority="311" operator="equal">
      <formula>2</formula>
    </cfRule>
    <cfRule type="cellIs" dxfId="341" priority="312" operator="equal">
      <formula>1</formula>
    </cfRule>
  </conditionalFormatting>
  <conditionalFormatting sqref="O126:P126 O124:P124">
    <cfRule type="cellIs" dxfId="340" priority="307" operator="equal">
      <formula>0</formula>
    </cfRule>
  </conditionalFormatting>
  <conditionalFormatting sqref="L124:L126">
    <cfRule type="containsBlanks" dxfId="339" priority="306">
      <formula>LEN(TRIM(L124))=0</formula>
    </cfRule>
  </conditionalFormatting>
  <conditionalFormatting sqref="R126:AA126">
    <cfRule type="expression" dxfId="338" priority="303">
      <formula>$AK126&lt;0</formula>
    </cfRule>
  </conditionalFormatting>
  <conditionalFormatting sqref="J126 J124">
    <cfRule type="cellIs" dxfId="337" priority="302" operator="equal">
      <formula>"TN"</formula>
    </cfRule>
    <cfRule type="cellIs" dxfId="336" priority="304" operator="equal">
      <formula>"VĐ"</formula>
    </cfRule>
    <cfRule type="cellIs" dxfId="335" priority="305" operator="equal">
      <formula>"TH"</formula>
    </cfRule>
  </conditionalFormatting>
  <conditionalFormatting sqref="O125:P125">
    <cfRule type="cellIs" dxfId="334" priority="301" operator="equal">
      <formula>0</formula>
    </cfRule>
  </conditionalFormatting>
  <conditionalFormatting sqref="R125:AA125">
    <cfRule type="expression" dxfId="333" priority="298">
      <formula>$AK125&lt;0</formula>
    </cfRule>
  </conditionalFormatting>
  <conditionalFormatting sqref="J125">
    <cfRule type="cellIs" dxfId="332" priority="297" operator="equal">
      <formula>"TN"</formula>
    </cfRule>
    <cfRule type="cellIs" dxfId="331" priority="299" operator="equal">
      <formula>"VĐ"</formula>
    </cfRule>
    <cfRule type="cellIs" dxfId="330" priority="300" operator="equal">
      <formula>"TH"</formula>
    </cfRule>
  </conditionalFormatting>
  <conditionalFormatting sqref="N124:N126">
    <cfRule type="cellIs" dxfId="329" priority="293" operator="equal">
      <formula>4</formula>
    </cfRule>
    <cfRule type="cellIs" dxfId="328" priority="294" operator="equal">
      <formula>3</formula>
    </cfRule>
    <cfRule type="cellIs" dxfId="327" priority="295" operator="equal">
      <formula>2</formula>
    </cfRule>
    <cfRule type="cellIs" dxfId="326" priority="296" operator="equal">
      <formula>1</formula>
    </cfRule>
  </conditionalFormatting>
  <conditionalFormatting sqref="O122:P123">
    <cfRule type="cellIs" dxfId="325" priority="291" operator="equal">
      <formula>0</formula>
    </cfRule>
  </conditionalFormatting>
  <conditionalFormatting sqref="L122:L123">
    <cfRule type="containsBlanks" dxfId="324" priority="290">
      <formula>LEN(TRIM(L122))=0</formula>
    </cfRule>
  </conditionalFormatting>
  <conditionalFormatting sqref="R122:AA123">
    <cfRule type="expression" dxfId="323" priority="287">
      <formula>$AK122&lt;0</formula>
    </cfRule>
  </conditionalFormatting>
  <conditionalFormatting sqref="J122:J123">
    <cfRule type="cellIs" dxfId="322" priority="286" operator="equal">
      <formula>"TN"</formula>
    </cfRule>
    <cfRule type="cellIs" dxfId="321" priority="288" operator="equal">
      <formula>"VĐ"</formula>
    </cfRule>
    <cfRule type="cellIs" dxfId="320" priority="289" operator="equal">
      <formula>"TH"</formula>
    </cfRule>
  </conditionalFormatting>
  <conditionalFormatting sqref="N122:N123">
    <cfRule type="cellIs" dxfId="319" priority="282" operator="equal">
      <formula>4</formula>
    </cfRule>
    <cfRule type="cellIs" dxfId="318" priority="283" operator="equal">
      <formula>3</formula>
    </cfRule>
    <cfRule type="cellIs" dxfId="317" priority="284" operator="equal">
      <formula>2</formula>
    </cfRule>
    <cfRule type="cellIs" dxfId="316" priority="285" operator="equal">
      <formula>1</formula>
    </cfRule>
  </conditionalFormatting>
  <conditionalFormatting sqref="O129:P129">
    <cfRule type="cellIs" dxfId="315" priority="280" operator="equal">
      <formula>0</formula>
    </cfRule>
  </conditionalFormatting>
  <conditionalFormatting sqref="L129:L130">
    <cfRule type="containsBlanks" dxfId="314" priority="279">
      <formula>LEN(TRIM(L129))=0</formula>
    </cfRule>
  </conditionalFormatting>
  <conditionalFormatting sqref="R129:AA129">
    <cfRule type="expression" dxfId="313" priority="276">
      <formula>$AK129&lt;0</formula>
    </cfRule>
  </conditionalFormatting>
  <conditionalFormatting sqref="J129">
    <cfRule type="cellIs" dxfId="312" priority="275" operator="equal">
      <formula>"TN"</formula>
    </cfRule>
    <cfRule type="cellIs" dxfId="311" priority="277" operator="equal">
      <formula>"VĐ"</formula>
    </cfRule>
    <cfRule type="cellIs" dxfId="310" priority="278" operator="equal">
      <formula>"TH"</formula>
    </cfRule>
  </conditionalFormatting>
  <conditionalFormatting sqref="O130:P130">
    <cfRule type="cellIs" dxfId="309" priority="274" operator="equal">
      <formula>0</formula>
    </cfRule>
  </conditionalFormatting>
  <conditionalFormatting sqref="R130:AA130">
    <cfRule type="expression" dxfId="308" priority="271">
      <formula>$AK130&lt;0</formula>
    </cfRule>
  </conditionalFormatting>
  <conditionalFormatting sqref="J130">
    <cfRule type="cellIs" dxfId="307" priority="270" operator="equal">
      <formula>"TN"</formula>
    </cfRule>
    <cfRule type="cellIs" dxfId="306" priority="272" operator="equal">
      <formula>"VĐ"</formula>
    </cfRule>
    <cfRule type="cellIs" dxfId="305" priority="273" operator="equal">
      <formula>"TH"</formula>
    </cfRule>
  </conditionalFormatting>
  <conditionalFormatting sqref="C129:C130">
    <cfRule type="cellIs" dxfId="304" priority="269" operator="equal">
      <formula>0</formula>
    </cfRule>
  </conditionalFormatting>
  <conditionalFormatting sqref="N129:N130">
    <cfRule type="cellIs" dxfId="303" priority="265" operator="equal">
      <formula>4</formula>
    </cfRule>
    <cfRule type="cellIs" dxfId="302" priority="266" operator="equal">
      <formula>3</formula>
    </cfRule>
    <cfRule type="cellIs" dxfId="301" priority="267" operator="equal">
      <formula>2</formula>
    </cfRule>
    <cfRule type="cellIs" dxfId="300" priority="268" operator="equal">
      <formula>1</formula>
    </cfRule>
  </conditionalFormatting>
  <conditionalFormatting sqref="O127:P128">
    <cfRule type="cellIs" dxfId="299" priority="263" operator="equal">
      <formula>0</formula>
    </cfRule>
  </conditionalFormatting>
  <conditionalFormatting sqref="L127:L128">
    <cfRule type="containsBlanks" dxfId="298" priority="262">
      <formula>LEN(TRIM(L127))=0</formula>
    </cfRule>
  </conditionalFormatting>
  <conditionalFormatting sqref="R127:AA128">
    <cfRule type="expression" dxfId="297" priority="259">
      <formula>$AK127&lt;0</formula>
    </cfRule>
  </conditionalFormatting>
  <conditionalFormatting sqref="J127:J128">
    <cfRule type="cellIs" dxfId="296" priority="258" operator="equal">
      <formula>"TN"</formula>
    </cfRule>
    <cfRule type="cellIs" dxfId="295" priority="260" operator="equal">
      <formula>"VĐ"</formula>
    </cfRule>
    <cfRule type="cellIs" dxfId="294" priority="261" operator="equal">
      <formula>"TH"</formula>
    </cfRule>
  </conditionalFormatting>
  <conditionalFormatting sqref="C127:C128">
    <cfRule type="cellIs" dxfId="293" priority="257" operator="equal">
      <formula>0</formula>
    </cfRule>
  </conditionalFormatting>
  <conditionalFormatting sqref="N127:N128">
    <cfRule type="cellIs" dxfId="292" priority="253" operator="equal">
      <formula>4</formula>
    </cfRule>
    <cfRule type="cellIs" dxfId="291" priority="254" operator="equal">
      <formula>3</formula>
    </cfRule>
    <cfRule type="cellIs" dxfId="290" priority="255" operator="equal">
      <formula>2</formula>
    </cfRule>
    <cfRule type="cellIs" dxfId="289" priority="256" operator="equal">
      <formula>1</formula>
    </cfRule>
  </conditionalFormatting>
  <conditionalFormatting sqref="O112 Q112">
    <cfRule type="cellIs" dxfId="288" priority="251" operator="equal">
      <formula>0</formula>
    </cfRule>
  </conditionalFormatting>
  <conditionalFormatting sqref="R112:AA112">
    <cfRule type="expression" dxfId="287" priority="250">
      <formula>$AK112&lt;0</formula>
    </cfRule>
  </conditionalFormatting>
  <conditionalFormatting sqref="P112">
    <cfRule type="cellIs" dxfId="286" priority="248" operator="equal">
      <formula>0</formula>
    </cfRule>
  </conditionalFormatting>
  <conditionalFormatting sqref="L112">
    <cfRule type="containsBlanks" dxfId="285" priority="247">
      <formula>LEN(TRIM(L112))=0</formula>
    </cfRule>
  </conditionalFormatting>
  <conditionalFormatting sqref="J112">
    <cfRule type="cellIs" dxfId="284" priority="244" operator="equal">
      <formula>"TN"</formula>
    </cfRule>
    <cfRule type="cellIs" dxfId="283" priority="245" operator="equal">
      <formula>"VĐ"</formula>
    </cfRule>
    <cfRule type="cellIs" dxfId="282" priority="246" operator="equal">
      <formula>"TH"</formula>
    </cfRule>
  </conditionalFormatting>
  <conditionalFormatting sqref="N112">
    <cfRule type="cellIs" dxfId="281" priority="240" operator="equal">
      <formula>4</formula>
    </cfRule>
    <cfRule type="cellIs" dxfId="280" priority="241" operator="equal">
      <formula>3</formula>
    </cfRule>
    <cfRule type="cellIs" dxfId="279" priority="242" operator="equal">
      <formula>2</formula>
    </cfRule>
    <cfRule type="cellIs" dxfId="278" priority="243" operator="equal">
      <formula>1</formula>
    </cfRule>
  </conditionalFormatting>
  <conditionalFormatting sqref="Q132:Q135 O132:O135 O137:O144 Q137:Q154">
    <cfRule type="cellIs" dxfId="277" priority="239" operator="equal">
      <formula>0</formula>
    </cfRule>
  </conditionalFormatting>
  <conditionalFormatting sqref="P135 P133">
    <cfRule type="cellIs" dxfId="276" priority="238" operator="equal">
      <formula>0</formula>
    </cfRule>
  </conditionalFormatting>
  <conditionalFormatting sqref="L133:L135">
    <cfRule type="containsBlanks" dxfId="275" priority="237">
      <formula>LEN(TRIM(L133))=0</formula>
    </cfRule>
  </conditionalFormatting>
  <conditionalFormatting sqref="R135:AA135">
    <cfRule type="expression" dxfId="274" priority="234">
      <formula>$AK135&lt;0</formula>
    </cfRule>
  </conditionalFormatting>
  <conditionalFormatting sqref="J135 J133">
    <cfRule type="cellIs" dxfId="273" priority="233" operator="equal">
      <formula>"TN"</formula>
    </cfRule>
    <cfRule type="cellIs" dxfId="272" priority="235" operator="equal">
      <formula>"VĐ"</formula>
    </cfRule>
    <cfRule type="cellIs" dxfId="271" priority="236" operator="equal">
      <formula>"TH"</formula>
    </cfRule>
  </conditionalFormatting>
  <conditionalFormatting sqref="P134">
    <cfRule type="cellIs" dxfId="270" priority="232" operator="equal">
      <formula>0</formula>
    </cfRule>
  </conditionalFormatting>
  <conditionalFormatting sqref="R134:AA134">
    <cfRule type="expression" dxfId="269" priority="229">
      <formula>$AK134&lt;0</formula>
    </cfRule>
  </conditionalFormatting>
  <conditionalFormatting sqref="J134">
    <cfRule type="cellIs" dxfId="268" priority="228" operator="equal">
      <formula>"TN"</formula>
    </cfRule>
    <cfRule type="cellIs" dxfId="267" priority="230" operator="equal">
      <formula>"VĐ"</formula>
    </cfRule>
    <cfRule type="cellIs" dxfId="266" priority="231" operator="equal">
      <formula>"TH"</formula>
    </cfRule>
  </conditionalFormatting>
  <conditionalFormatting sqref="C133:C135">
    <cfRule type="cellIs" dxfId="265" priority="227" operator="equal">
      <formula>0</formula>
    </cfRule>
  </conditionalFormatting>
  <conditionalFormatting sqref="N133:N135">
    <cfRule type="cellIs" dxfId="264" priority="223" operator="equal">
      <formula>4</formula>
    </cfRule>
    <cfRule type="cellIs" dxfId="263" priority="224" operator="equal">
      <formula>3</formula>
    </cfRule>
    <cfRule type="cellIs" dxfId="262" priority="225" operator="equal">
      <formula>2</formula>
    </cfRule>
    <cfRule type="cellIs" dxfId="261" priority="226" operator="equal">
      <formula>1</formula>
    </cfRule>
  </conditionalFormatting>
  <conditionalFormatting sqref="P132">
    <cfRule type="cellIs" dxfId="260" priority="221" operator="equal">
      <formula>0</formula>
    </cfRule>
  </conditionalFormatting>
  <conditionalFormatting sqref="L132">
    <cfRule type="containsBlanks" dxfId="259" priority="220">
      <formula>LEN(TRIM(L132))=0</formula>
    </cfRule>
  </conditionalFormatting>
  <conditionalFormatting sqref="R132:AA132">
    <cfRule type="expression" dxfId="258" priority="217">
      <formula>$AK132&lt;0</formula>
    </cfRule>
  </conditionalFormatting>
  <conditionalFormatting sqref="J132">
    <cfRule type="cellIs" dxfId="257" priority="216" operator="equal">
      <formula>"TN"</formula>
    </cfRule>
    <cfRule type="cellIs" dxfId="256" priority="218" operator="equal">
      <formula>"VĐ"</formula>
    </cfRule>
    <cfRule type="cellIs" dxfId="255" priority="219" operator="equal">
      <formula>"TH"</formula>
    </cfRule>
  </conditionalFormatting>
  <conditionalFormatting sqref="C132">
    <cfRule type="cellIs" dxfId="254" priority="215" operator="equal">
      <formula>0</formula>
    </cfRule>
  </conditionalFormatting>
  <conditionalFormatting sqref="N132">
    <cfRule type="cellIs" dxfId="253" priority="211" operator="equal">
      <formula>4</formula>
    </cfRule>
    <cfRule type="cellIs" dxfId="252" priority="212" operator="equal">
      <formula>3</formula>
    </cfRule>
    <cfRule type="cellIs" dxfId="251" priority="213" operator="equal">
      <formula>2</formula>
    </cfRule>
    <cfRule type="cellIs" dxfId="250" priority="214" operator="equal">
      <formula>1</formula>
    </cfRule>
  </conditionalFormatting>
  <conditionalFormatting sqref="P140 P138">
    <cfRule type="cellIs" dxfId="249" priority="209" operator="equal">
      <formula>0</formula>
    </cfRule>
  </conditionalFormatting>
  <conditionalFormatting sqref="L138:L140">
    <cfRule type="containsBlanks" dxfId="248" priority="208">
      <formula>LEN(TRIM(L138))=0</formula>
    </cfRule>
  </conditionalFormatting>
  <conditionalFormatting sqref="R140:AA140">
    <cfRule type="expression" dxfId="247" priority="205">
      <formula>$AK140&lt;0</formula>
    </cfRule>
  </conditionalFormatting>
  <conditionalFormatting sqref="J140 J138">
    <cfRule type="cellIs" dxfId="246" priority="204" operator="equal">
      <formula>"TN"</formula>
    </cfRule>
    <cfRule type="cellIs" dxfId="245" priority="206" operator="equal">
      <formula>"VĐ"</formula>
    </cfRule>
    <cfRule type="cellIs" dxfId="244" priority="207" operator="equal">
      <formula>"TH"</formula>
    </cfRule>
  </conditionalFormatting>
  <conditionalFormatting sqref="P139">
    <cfRule type="cellIs" dxfId="243" priority="203" operator="equal">
      <formula>0</formula>
    </cfRule>
  </conditionalFormatting>
  <conditionalFormatting sqref="R139:AA139">
    <cfRule type="expression" dxfId="242" priority="200">
      <formula>$AK139&lt;0</formula>
    </cfRule>
  </conditionalFormatting>
  <conditionalFormatting sqref="J139">
    <cfRule type="cellIs" dxfId="241" priority="199" operator="equal">
      <formula>"TN"</formula>
    </cfRule>
    <cfRule type="cellIs" dxfId="240" priority="201" operator="equal">
      <formula>"VĐ"</formula>
    </cfRule>
    <cfRule type="cellIs" dxfId="239" priority="202" operator="equal">
      <formula>"TH"</formula>
    </cfRule>
  </conditionalFormatting>
  <conditionalFormatting sqref="C138:C140">
    <cfRule type="cellIs" dxfId="238" priority="198" operator="equal">
      <formula>0</formula>
    </cfRule>
  </conditionalFormatting>
  <conditionalFormatting sqref="N138:N140">
    <cfRule type="cellIs" dxfId="237" priority="194" operator="equal">
      <formula>4</formula>
    </cfRule>
    <cfRule type="cellIs" dxfId="236" priority="195" operator="equal">
      <formula>3</formula>
    </cfRule>
    <cfRule type="cellIs" dxfId="235" priority="196" operator="equal">
      <formula>2</formula>
    </cfRule>
    <cfRule type="cellIs" dxfId="234" priority="197" operator="equal">
      <formula>1</formula>
    </cfRule>
  </conditionalFormatting>
  <conditionalFormatting sqref="P137">
    <cfRule type="cellIs" dxfId="233" priority="192" operator="equal">
      <formula>0</formula>
    </cfRule>
  </conditionalFormatting>
  <conditionalFormatting sqref="L137">
    <cfRule type="containsBlanks" dxfId="232" priority="191">
      <formula>LEN(TRIM(L137))=0</formula>
    </cfRule>
  </conditionalFormatting>
  <conditionalFormatting sqref="R137:AA137">
    <cfRule type="expression" dxfId="231" priority="188">
      <formula>$AK137&lt;0</formula>
    </cfRule>
  </conditionalFormatting>
  <conditionalFormatting sqref="J137">
    <cfRule type="cellIs" dxfId="230" priority="187" operator="equal">
      <formula>"TN"</formula>
    </cfRule>
    <cfRule type="cellIs" dxfId="229" priority="189" operator="equal">
      <formula>"VĐ"</formula>
    </cfRule>
    <cfRule type="cellIs" dxfId="228" priority="190" operator="equal">
      <formula>"TH"</formula>
    </cfRule>
  </conditionalFormatting>
  <conditionalFormatting sqref="C137">
    <cfRule type="cellIs" dxfId="227" priority="186" operator="equal">
      <formula>0</formula>
    </cfRule>
  </conditionalFormatting>
  <conditionalFormatting sqref="N137">
    <cfRule type="cellIs" dxfId="226" priority="182" operator="equal">
      <formula>4</formula>
    </cfRule>
    <cfRule type="cellIs" dxfId="225" priority="183" operator="equal">
      <formula>3</formula>
    </cfRule>
    <cfRule type="cellIs" dxfId="224" priority="184" operator="equal">
      <formula>2</formula>
    </cfRule>
    <cfRule type="cellIs" dxfId="223" priority="185" operator="equal">
      <formula>1</formula>
    </cfRule>
  </conditionalFormatting>
  <conditionalFormatting sqref="O145:P145 P143:P144">
    <cfRule type="cellIs" dxfId="222" priority="180" operator="equal">
      <formula>0</formula>
    </cfRule>
  </conditionalFormatting>
  <conditionalFormatting sqref="L143:L145">
    <cfRule type="containsBlanks" dxfId="221" priority="179">
      <formula>LEN(TRIM(L143))=0</formula>
    </cfRule>
  </conditionalFormatting>
  <conditionalFormatting sqref="R143:AA145">
    <cfRule type="expression" dxfId="220" priority="176">
      <formula>$AK143&lt;0</formula>
    </cfRule>
  </conditionalFormatting>
  <conditionalFormatting sqref="J143:J145">
    <cfRule type="cellIs" dxfId="219" priority="175" operator="equal">
      <formula>"TN"</formula>
    </cfRule>
    <cfRule type="cellIs" dxfId="218" priority="177" operator="equal">
      <formula>"VĐ"</formula>
    </cfRule>
    <cfRule type="cellIs" dxfId="217" priority="178" operator="equal">
      <formula>"TH"</formula>
    </cfRule>
  </conditionalFormatting>
  <conditionalFormatting sqref="C143:C150">
    <cfRule type="cellIs" dxfId="216" priority="174" operator="equal">
      <formula>0</formula>
    </cfRule>
  </conditionalFormatting>
  <conditionalFormatting sqref="N143:N145">
    <cfRule type="cellIs" dxfId="215" priority="170" operator="equal">
      <formula>4</formula>
    </cfRule>
    <cfRule type="cellIs" dxfId="214" priority="171" operator="equal">
      <formula>3</formula>
    </cfRule>
    <cfRule type="cellIs" dxfId="213" priority="172" operator="equal">
      <formula>2</formula>
    </cfRule>
    <cfRule type="cellIs" dxfId="212" priority="173" operator="equal">
      <formula>1</formula>
    </cfRule>
  </conditionalFormatting>
  <conditionalFormatting sqref="P141:P142">
    <cfRule type="cellIs" dxfId="211" priority="168" operator="equal">
      <formula>0</formula>
    </cfRule>
  </conditionalFormatting>
  <conditionalFormatting sqref="L141:L142">
    <cfRule type="containsBlanks" dxfId="210" priority="167">
      <formula>LEN(TRIM(L141))=0</formula>
    </cfRule>
  </conditionalFormatting>
  <conditionalFormatting sqref="R141:AA142">
    <cfRule type="expression" dxfId="209" priority="164">
      <formula>$AK141&lt;0</formula>
    </cfRule>
  </conditionalFormatting>
  <conditionalFormatting sqref="J141:J142">
    <cfRule type="cellIs" dxfId="208" priority="163" operator="equal">
      <formula>"TN"</formula>
    </cfRule>
    <cfRule type="cellIs" dxfId="207" priority="165" operator="equal">
      <formula>"VĐ"</formula>
    </cfRule>
    <cfRule type="cellIs" dxfId="206" priority="166" operator="equal">
      <formula>"TH"</formula>
    </cfRule>
  </conditionalFormatting>
  <conditionalFormatting sqref="C141:C142">
    <cfRule type="cellIs" dxfId="205" priority="162" operator="equal">
      <formula>0</formula>
    </cfRule>
  </conditionalFormatting>
  <conditionalFormatting sqref="N141:N142">
    <cfRule type="cellIs" dxfId="204" priority="158" operator="equal">
      <formula>4</formula>
    </cfRule>
    <cfRule type="cellIs" dxfId="203" priority="159" operator="equal">
      <formula>3</formula>
    </cfRule>
    <cfRule type="cellIs" dxfId="202" priority="160" operator="equal">
      <formula>2</formula>
    </cfRule>
    <cfRule type="cellIs" dxfId="201" priority="161" operator="equal">
      <formula>1</formula>
    </cfRule>
  </conditionalFormatting>
  <conditionalFormatting sqref="O150:P150 O148:P148">
    <cfRule type="cellIs" dxfId="200" priority="156" operator="equal">
      <formula>0</formula>
    </cfRule>
  </conditionalFormatting>
  <conditionalFormatting sqref="L148:L150">
    <cfRule type="containsBlanks" dxfId="199" priority="155">
      <formula>LEN(TRIM(L148))=0</formula>
    </cfRule>
  </conditionalFormatting>
  <conditionalFormatting sqref="R150:AA150">
    <cfRule type="expression" dxfId="198" priority="152">
      <formula>$AK150&lt;0</formula>
    </cfRule>
  </conditionalFormatting>
  <conditionalFormatting sqref="J150 J148">
    <cfRule type="cellIs" dxfId="197" priority="151" operator="equal">
      <formula>"TN"</formula>
    </cfRule>
    <cfRule type="cellIs" dxfId="196" priority="153" operator="equal">
      <formula>"VĐ"</formula>
    </cfRule>
    <cfRule type="cellIs" dxfId="195" priority="154" operator="equal">
      <formula>"TH"</formula>
    </cfRule>
  </conditionalFormatting>
  <conditionalFormatting sqref="O149:P149">
    <cfRule type="cellIs" dxfId="194" priority="150" operator="equal">
      <formula>0</formula>
    </cfRule>
  </conditionalFormatting>
  <conditionalFormatting sqref="R149:AA149">
    <cfRule type="expression" dxfId="193" priority="147">
      <formula>$AK149&lt;0</formula>
    </cfRule>
  </conditionalFormatting>
  <conditionalFormatting sqref="J149">
    <cfRule type="cellIs" dxfId="192" priority="146" operator="equal">
      <formula>"TN"</formula>
    </cfRule>
    <cfRule type="cellIs" dxfId="191" priority="148" operator="equal">
      <formula>"VĐ"</formula>
    </cfRule>
    <cfRule type="cellIs" dxfId="190" priority="149" operator="equal">
      <formula>"TH"</formula>
    </cfRule>
  </conditionalFormatting>
  <conditionalFormatting sqref="N148:N150">
    <cfRule type="cellIs" dxfId="189" priority="142" operator="equal">
      <formula>4</formula>
    </cfRule>
    <cfRule type="cellIs" dxfId="188" priority="143" operator="equal">
      <formula>3</formula>
    </cfRule>
    <cfRule type="cellIs" dxfId="187" priority="144" operator="equal">
      <formula>2</formula>
    </cfRule>
    <cfRule type="cellIs" dxfId="186" priority="145" operator="equal">
      <formula>1</formula>
    </cfRule>
  </conditionalFormatting>
  <conditionalFormatting sqref="O146:P147">
    <cfRule type="cellIs" dxfId="185" priority="140" operator="equal">
      <formula>0</formula>
    </cfRule>
  </conditionalFormatting>
  <conditionalFormatting sqref="L146:L147">
    <cfRule type="containsBlanks" dxfId="184" priority="139">
      <formula>LEN(TRIM(L146))=0</formula>
    </cfRule>
  </conditionalFormatting>
  <conditionalFormatting sqref="R146:AA147">
    <cfRule type="expression" dxfId="183" priority="136">
      <formula>$AK146&lt;0</formula>
    </cfRule>
  </conditionalFormatting>
  <conditionalFormatting sqref="J146:J147">
    <cfRule type="cellIs" dxfId="182" priority="135" operator="equal">
      <formula>"TN"</formula>
    </cfRule>
    <cfRule type="cellIs" dxfId="181" priority="137" operator="equal">
      <formula>"VĐ"</formula>
    </cfRule>
    <cfRule type="cellIs" dxfId="180" priority="138" operator="equal">
      <formula>"TH"</formula>
    </cfRule>
  </conditionalFormatting>
  <conditionalFormatting sqref="N146:N147">
    <cfRule type="cellIs" dxfId="179" priority="131" operator="equal">
      <formula>4</formula>
    </cfRule>
    <cfRule type="cellIs" dxfId="178" priority="132" operator="equal">
      <formula>3</formula>
    </cfRule>
    <cfRule type="cellIs" dxfId="177" priority="133" operator="equal">
      <formula>2</formula>
    </cfRule>
    <cfRule type="cellIs" dxfId="176" priority="134" operator="equal">
      <formula>1</formula>
    </cfRule>
  </conditionalFormatting>
  <conditionalFormatting sqref="O153:P153">
    <cfRule type="cellIs" dxfId="175" priority="129" operator="equal">
      <formula>0</formula>
    </cfRule>
  </conditionalFormatting>
  <conditionalFormatting sqref="L153:L154">
    <cfRule type="containsBlanks" dxfId="174" priority="128">
      <formula>LEN(TRIM(L153))=0</formula>
    </cfRule>
  </conditionalFormatting>
  <conditionalFormatting sqref="R153:AA153">
    <cfRule type="expression" dxfId="173" priority="125">
      <formula>$AK153&lt;0</formula>
    </cfRule>
  </conditionalFormatting>
  <conditionalFormatting sqref="J153">
    <cfRule type="cellIs" dxfId="172" priority="124" operator="equal">
      <formula>"TN"</formula>
    </cfRule>
    <cfRule type="cellIs" dxfId="171" priority="126" operator="equal">
      <formula>"VĐ"</formula>
    </cfRule>
    <cfRule type="cellIs" dxfId="170" priority="127" operator="equal">
      <formula>"TH"</formula>
    </cfRule>
  </conditionalFormatting>
  <conditionalFormatting sqref="O154:P154">
    <cfRule type="cellIs" dxfId="169" priority="123" operator="equal">
      <formula>0</formula>
    </cfRule>
  </conditionalFormatting>
  <conditionalFormatting sqref="R154:AA154">
    <cfRule type="expression" dxfId="168" priority="120">
      <formula>$AK154&lt;0</formula>
    </cfRule>
  </conditionalFormatting>
  <conditionalFormatting sqref="J154">
    <cfRule type="cellIs" dxfId="167" priority="119" operator="equal">
      <formula>"TN"</formula>
    </cfRule>
    <cfRule type="cellIs" dxfId="166" priority="121" operator="equal">
      <formula>"VĐ"</formula>
    </cfRule>
    <cfRule type="cellIs" dxfId="165" priority="122" operator="equal">
      <formula>"TH"</formula>
    </cfRule>
  </conditionalFormatting>
  <conditionalFormatting sqref="C153:C154">
    <cfRule type="cellIs" dxfId="164" priority="118" operator="equal">
      <formula>0</formula>
    </cfRule>
  </conditionalFormatting>
  <conditionalFormatting sqref="N153:N154">
    <cfRule type="cellIs" dxfId="163" priority="114" operator="equal">
      <formula>4</formula>
    </cfRule>
    <cfRule type="cellIs" dxfId="162" priority="115" operator="equal">
      <formula>3</formula>
    </cfRule>
    <cfRule type="cellIs" dxfId="161" priority="116" operator="equal">
      <formula>2</formula>
    </cfRule>
    <cfRule type="cellIs" dxfId="160" priority="117" operator="equal">
      <formula>1</formula>
    </cfRule>
  </conditionalFormatting>
  <conditionalFormatting sqref="O151:P152">
    <cfRule type="cellIs" dxfId="159" priority="112" operator="equal">
      <formula>0</formula>
    </cfRule>
  </conditionalFormatting>
  <conditionalFormatting sqref="L151:L152">
    <cfRule type="containsBlanks" dxfId="158" priority="111">
      <formula>LEN(TRIM(L151))=0</formula>
    </cfRule>
  </conditionalFormatting>
  <conditionalFormatting sqref="R151:AA152">
    <cfRule type="expression" dxfId="157" priority="108">
      <formula>$AK151&lt;0</formula>
    </cfRule>
  </conditionalFormatting>
  <conditionalFormatting sqref="J151:J152">
    <cfRule type="cellIs" dxfId="156" priority="107" operator="equal">
      <formula>"TN"</formula>
    </cfRule>
    <cfRule type="cellIs" dxfId="155" priority="109" operator="equal">
      <formula>"VĐ"</formula>
    </cfRule>
    <cfRule type="cellIs" dxfId="154" priority="110" operator="equal">
      <formula>"TH"</formula>
    </cfRule>
  </conditionalFormatting>
  <conditionalFormatting sqref="C151:C152">
    <cfRule type="cellIs" dxfId="153" priority="106" operator="equal">
      <formula>0</formula>
    </cfRule>
  </conditionalFormatting>
  <conditionalFormatting sqref="N151:N152">
    <cfRule type="cellIs" dxfId="152" priority="102" operator="equal">
      <formula>4</formula>
    </cfRule>
    <cfRule type="cellIs" dxfId="151" priority="103" operator="equal">
      <formula>3</formula>
    </cfRule>
    <cfRule type="cellIs" dxfId="150" priority="104" operator="equal">
      <formula>2</formula>
    </cfRule>
    <cfRule type="cellIs" dxfId="149" priority="105" operator="equal">
      <formula>1</formula>
    </cfRule>
  </conditionalFormatting>
  <conditionalFormatting sqref="O136 Q136">
    <cfRule type="cellIs" dxfId="148" priority="100" operator="equal">
      <formula>0</formula>
    </cfRule>
  </conditionalFormatting>
  <conditionalFormatting sqref="R136:AA136">
    <cfRule type="expression" dxfId="147" priority="99">
      <formula>$AK136&lt;0</formula>
    </cfRule>
  </conditionalFormatting>
  <conditionalFormatting sqref="P136">
    <cfRule type="cellIs" dxfId="146" priority="97" operator="equal">
      <formula>0</formula>
    </cfRule>
  </conditionalFormatting>
  <conditionalFormatting sqref="L136">
    <cfRule type="containsBlanks" dxfId="145" priority="96">
      <formula>LEN(TRIM(L136))=0</formula>
    </cfRule>
  </conditionalFormatting>
  <conditionalFormatting sqref="J136">
    <cfRule type="cellIs" dxfId="144" priority="93" operator="equal">
      <formula>"TN"</formula>
    </cfRule>
    <cfRule type="cellIs" dxfId="143" priority="94" operator="equal">
      <formula>"VĐ"</formula>
    </cfRule>
    <cfRule type="cellIs" dxfId="142" priority="95" operator="equal">
      <formula>"TH"</formula>
    </cfRule>
  </conditionalFormatting>
  <conditionalFormatting sqref="N136">
    <cfRule type="cellIs" dxfId="141" priority="89" operator="equal">
      <formula>4</formula>
    </cfRule>
    <cfRule type="cellIs" dxfId="140" priority="90" operator="equal">
      <formula>3</formula>
    </cfRule>
    <cfRule type="cellIs" dxfId="139" priority="91" operator="equal">
      <formula>2</formula>
    </cfRule>
    <cfRule type="cellIs" dxfId="138" priority="92" operator="equal">
      <formula>1</formula>
    </cfRule>
  </conditionalFormatting>
  <conditionalFormatting sqref="L88 L90">
    <cfRule type="containsBlanks" dxfId="137" priority="88">
      <formula>LEN(TRIM(L88))=0</formula>
    </cfRule>
  </conditionalFormatting>
  <conditionalFormatting sqref="L89 L91">
    <cfRule type="containsBlanks" dxfId="136" priority="87">
      <formula>LEN(TRIM(L89))=0</formula>
    </cfRule>
  </conditionalFormatting>
  <conditionalFormatting sqref="L66">
    <cfRule type="containsBlanks" dxfId="135" priority="86">
      <formula>LEN(TRIM(L66))=0</formula>
    </cfRule>
  </conditionalFormatting>
  <conditionalFormatting sqref="O53:Q54">
    <cfRule type="cellIs" dxfId="134" priority="85" operator="equal">
      <formula>0</formula>
    </cfRule>
  </conditionalFormatting>
  <conditionalFormatting sqref="L53:L54">
    <cfRule type="containsBlanks" dxfId="133" priority="84">
      <formula>LEN(TRIM(L53))=0</formula>
    </cfRule>
  </conditionalFormatting>
  <conditionalFormatting sqref="R53:AA54">
    <cfRule type="expression" dxfId="132" priority="81">
      <formula>$AK53&lt;0</formula>
    </cfRule>
  </conditionalFormatting>
  <conditionalFormatting sqref="J53:J54">
    <cfRule type="cellIs" dxfId="131" priority="80" operator="equal">
      <formula>"TN"</formula>
    </cfRule>
    <cfRule type="cellIs" dxfId="130" priority="82" operator="equal">
      <formula>"VĐ"</formula>
    </cfRule>
    <cfRule type="cellIs" dxfId="129" priority="83" operator="equal">
      <formula>"TH"</formula>
    </cfRule>
  </conditionalFormatting>
  <conditionalFormatting sqref="C53:C54">
    <cfRule type="cellIs" dxfId="128" priority="79" operator="equal">
      <formula>0</formula>
    </cfRule>
  </conditionalFormatting>
  <conditionalFormatting sqref="N53:N54">
    <cfRule type="cellIs" dxfId="127" priority="75" operator="equal">
      <formula>4</formula>
    </cfRule>
    <cfRule type="cellIs" dxfId="126" priority="76" operator="equal">
      <formula>3</formula>
    </cfRule>
    <cfRule type="cellIs" dxfId="125" priority="77" operator="equal">
      <formula>2</formula>
    </cfRule>
    <cfRule type="cellIs" dxfId="124" priority="78" operator="equal">
      <formula>1</formula>
    </cfRule>
  </conditionalFormatting>
  <conditionalFormatting sqref="P57:Q57">
    <cfRule type="cellIs" dxfId="123" priority="73" operator="equal">
      <formula>0</formula>
    </cfRule>
  </conditionalFormatting>
  <conditionalFormatting sqref="L57">
    <cfRule type="containsBlanks" dxfId="122" priority="72">
      <formula>LEN(TRIM(L57))=0</formula>
    </cfRule>
  </conditionalFormatting>
  <conditionalFormatting sqref="R57:AA57">
    <cfRule type="expression" dxfId="121" priority="69">
      <formula>$AK57&lt;0</formula>
    </cfRule>
  </conditionalFormatting>
  <conditionalFormatting sqref="J57">
    <cfRule type="cellIs" dxfId="120" priority="68" operator="equal">
      <formula>"TN"</formula>
    </cfRule>
    <cfRule type="cellIs" dxfId="119" priority="70" operator="equal">
      <formula>"VĐ"</formula>
    </cfRule>
    <cfRule type="cellIs" dxfId="118" priority="71" operator="equal">
      <formula>"TH"</formula>
    </cfRule>
  </conditionalFormatting>
  <conditionalFormatting sqref="C57">
    <cfRule type="cellIs" dxfId="117" priority="67" operator="equal">
      <formula>0</formula>
    </cfRule>
  </conditionalFormatting>
  <conditionalFormatting sqref="N57">
    <cfRule type="cellIs" dxfId="116" priority="63" operator="equal">
      <formula>4</formula>
    </cfRule>
    <cfRule type="cellIs" dxfId="115" priority="64" operator="equal">
      <formula>3</formula>
    </cfRule>
    <cfRule type="cellIs" dxfId="114" priority="65" operator="equal">
      <formula>2</formula>
    </cfRule>
    <cfRule type="cellIs" dxfId="113" priority="66" operator="equal">
      <formula>1</formula>
    </cfRule>
  </conditionalFormatting>
  <conditionalFormatting sqref="K18 C18 O18:Q18">
    <cfRule type="cellIs" dxfId="112" priority="61" operator="equal">
      <formula>0</formula>
    </cfRule>
  </conditionalFormatting>
  <conditionalFormatting sqref="R18:AA18">
    <cfRule type="expression" dxfId="111" priority="60">
      <formula>$AK18&lt;0</formula>
    </cfRule>
  </conditionalFormatting>
  <conditionalFormatting sqref="C29">
    <cfRule type="cellIs" dxfId="110" priority="59" operator="equal">
      <formula>0</formula>
    </cfRule>
  </conditionalFormatting>
  <conditionalFormatting sqref="N11:N29">
    <cfRule type="cellIs" dxfId="109" priority="55" operator="equal">
      <formula>4</formula>
    </cfRule>
    <cfRule type="cellIs" dxfId="108" priority="56" operator="equal">
      <formula>3</formula>
    </cfRule>
    <cfRule type="cellIs" dxfId="107" priority="57" operator="equal">
      <formula>2</formula>
    </cfRule>
    <cfRule type="cellIs" dxfId="106" priority="58" operator="equal">
      <formula>1</formula>
    </cfRule>
  </conditionalFormatting>
  <conditionalFormatting sqref="K29 O29:Q29">
    <cfRule type="cellIs" dxfId="105" priority="54" operator="equal">
      <formula>0</formula>
    </cfRule>
  </conditionalFormatting>
  <conditionalFormatting sqref="J29">
    <cfRule type="cellIs" dxfId="104" priority="50" operator="equal">
      <formula>"VĐ"</formula>
    </cfRule>
    <cfRule type="cellIs" dxfId="103" priority="51" operator="equal">
      <formula>"TH"</formula>
    </cfRule>
  </conditionalFormatting>
  <conditionalFormatting sqref="J29">
    <cfRule type="cellIs" dxfId="102" priority="49" operator="equal">
      <formula>"TN"</formula>
    </cfRule>
    <cfRule type="cellIs" dxfId="101" priority="52" operator="equal">
      <formula>"VĐ"</formula>
    </cfRule>
    <cfRule type="cellIs" dxfId="100" priority="53" operator="equal">
      <formula>"TH"</formula>
    </cfRule>
  </conditionalFormatting>
  <conditionalFormatting sqref="K13 O13:Q13">
    <cfRule type="cellIs" dxfId="99" priority="47" operator="equal">
      <formula>0</formula>
    </cfRule>
  </conditionalFormatting>
  <conditionalFormatting sqref="R13:AA13">
    <cfRule type="expression" dxfId="98" priority="44">
      <formula>$AK13&lt;0</formula>
    </cfRule>
  </conditionalFormatting>
  <conditionalFormatting sqref="J13">
    <cfRule type="cellIs" dxfId="97" priority="42" operator="equal">
      <formula>"VĐ"</formula>
    </cfRule>
    <cfRule type="cellIs" dxfId="96" priority="43" operator="equal">
      <formula>"TH"</formula>
    </cfRule>
  </conditionalFormatting>
  <conditionalFormatting sqref="J13">
    <cfRule type="cellIs" dxfId="95" priority="41" operator="equal">
      <formula>"TN"</formula>
    </cfRule>
    <cfRule type="cellIs" dxfId="94" priority="45" operator="equal">
      <formula>"VĐ"</formula>
    </cfRule>
    <cfRule type="cellIs" dxfId="93" priority="46" operator="equal">
      <formula>"TH"</formula>
    </cfRule>
  </conditionalFormatting>
  <conditionalFormatting sqref="C13">
    <cfRule type="cellIs" dxfId="92" priority="40" operator="equal">
      <formula>0</formula>
    </cfRule>
  </conditionalFormatting>
  <conditionalFormatting sqref="K12 O12:Q12">
    <cfRule type="cellIs" dxfId="91" priority="39" operator="equal">
      <formula>0</formula>
    </cfRule>
  </conditionalFormatting>
  <conditionalFormatting sqref="R12:AA12">
    <cfRule type="expression" dxfId="90" priority="36">
      <formula>$AK12&lt;0</formula>
    </cfRule>
  </conditionalFormatting>
  <conditionalFormatting sqref="J12">
    <cfRule type="cellIs" dxfId="89" priority="34" operator="equal">
      <formula>"VĐ"</formula>
    </cfRule>
    <cfRule type="cellIs" dxfId="88" priority="35" operator="equal">
      <formula>"TH"</formula>
    </cfRule>
  </conditionalFormatting>
  <conditionalFormatting sqref="J12">
    <cfRule type="cellIs" dxfId="87" priority="33" operator="equal">
      <formula>"TN"</formula>
    </cfRule>
    <cfRule type="cellIs" dxfId="86" priority="37" operator="equal">
      <formula>"VĐ"</formula>
    </cfRule>
    <cfRule type="cellIs" dxfId="85" priority="38" operator="equal">
      <formula>"TH"</formula>
    </cfRule>
  </conditionalFormatting>
  <conditionalFormatting sqref="C12">
    <cfRule type="cellIs" dxfId="84" priority="32" operator="equal">
      <formula>0</formula>
    </cfRule>
  </conditionalFormatting>
  <conditionalFormatting sqref="K11 O11:Q11">
    <cfRule type="cellIs" dxfId="83" priority="31" operator="equal">
      <formula>0</formula>
    </cfRule>
  </conditionalFormatting>
  <conditionalFormatting sqref="R11:AA11">
    <cfRule type="expression" dxfId="82" priority="28">
      <formula>$AK11&lt;0</formula>
    </cfRule>
  </conditionalFormatting>
  <conditionalFormatting sqref="J11">
    <cfRule type="cellIs" dxfId="81" priority="26" operator="equal">
      <formula>"VĐ"</formula>
    </cfRule>
    <cfRule type="cellIs" dxfId="80" priority="27" operator="equal">
      <formula>"TH"</formula>
    </cfRule>
  </conditionalFormatting>
  <conditionalFormatting sqref="J11">
    <cfRule type="cellIs" dxfId="79" priority="25" operator="equal">
      <formula>"TN"</formula>
    </cfRule>
    <cfRule type="cellIs" dxfId="78" priority="29" operator="equal">
      <formula>"VĐ"</formula>
    </cfRule>
    <cfRule type="cellIs" dxfId="77" priority="30" operator="equal">
      <formula>"TH"</formula>
    </cfRule>
  </conditionalFormatting>
  <conditionalFormatting sqref="C11">
    <cfRule type="cellIs" dxfId="76" priority="24" operator="equal">
      <formula>0</formula>
    </cfRule>
  </conditionalFormatting>
  <conditionalFormatting sqref="C23 K23 O23:Q23">
    <cfRule type="cellIs" dxfId="75" priority="23" operator="equal">
      <formula>0</formula>
    </cfRule>
  </conditionalFormatting>
  <conditionalFormatting sqref="R23:AA23">
    <cfRule type="expression" dxfId="74" priority="22">
      <formula>$AK23&lt;0</formula>
    </cfRule>
  </conditionalFormatting>
  <conditionalFormatting sqref="L11">
    <cfRule type="containsBlanks" dxfId="73" priority="21">
      <formula>LEN(TRIM(L11))=0</formula>
    </cfRule>
  </conditionalFormatting>
  <conditionalFormatting sqref="J16:J18">
    <cfRule type="cellIs" dxfId="72" priority="17" operator="equal">
      <formula>"VĐ"</formula>
    </cfRule>
    <cfRule type="cellIs" dxfId="71" priority="18" operator="equal">
      <formula>"TH"</formula>
    </cfRule>
  </conditionalFormatting>
  <conditionalFormatting sqref="J16:J18">
    <cfRule type="cellIs" dxfId="70" priority="16" operator="equal">
      <formula>"TN"</formula>
    </cfRule>
    <cfRule type="cellIs" dxfId="69" priority="19" operator="equal">
      <formula>"VĐ"</formula>
    </cfRule>
    <cfRule type="cellIs" dxfId="68" priority="20" operator="equal">
      <formula>"TH"</formula>
    </cfRule>
  </conditionalFormatting>
  <conditionalFormatting sqref="J24">
    <cfRule type="cellIs" dxfId="67" priority="12" operator="equal">
      <formula>"VĐ"</formula>
    </cfRule>
    <cfRule type="cellIs" dxfId="66" priority="13" operator="equal">
      <formula>"TH"</formula>
    </cfRule>
  </conditionalFormatting>
  <conditionalFormatting sqref="J24">
    <cfRule type="cellIs" dxfId="65" priority="11" operator="equal">
      <formula>"TN"</formula>
    </cfRule>
    <cfRule type="cellIs" dxfId="64" priority="14" operator="equal">
      <formula>"VĐ"</formula>
    </cfRule>
    <cfRule type="cellIs" dxfId="63" priority="15" operator="equal">
      <formula>"TH"</formula>
    </cfRule>
  </conditionalFormatting>
  <conditionalFormatting sqref="J26">
    <cfRule type="cellIs" dxfId="62" priority="7" operator="equal">
      <formula>"VĐ"</formula>
    </cfRule>
    <cfRule type="cellIs" dxfId="61" priority="8" operator="equal">
      <formula>"TH"</formula>
    </cfRule>
  </conditionalFormatting>
  <conditionalFormatting sqref="J26">
    <cfRule type="cellIs" dxfId="60" priority="6" operator="equal">
      <formula>"TN"</formula>
    </cfRule>
    <cfRule type="cellIs" dxfId="59" priority="9" operator="equal">
      <formula>"VĐ"</formula>
    </cfRule>
    <cfRule type="cellIs" dxfId="58" priority="10" operator="equal">
      <formula>"TH"</formula>
    </cfRule>
  </conditionalFormatting>
  <conditionalFormatting sqref="J23">
    <cfRule type="cellIs" dxfId="57" priority="3" operator="equal">
      <formula>"TN"</formula>
    </cfRule>
    <cfRule type="cellIs" dxfId="56" priority="4" operator="equal">
      <formula>"VĐ"</formula>
    </cfRule>
    <cfRule type="cellIs" dxfId="55" priority="5" operator="equal">
      <formula>"TH"</formula>
    </cfRule>
  </conditionalFormatting>
  <conditionalFormatting sqref="L12:L31">
    <cfRule type="containsBlanks" dxfId="0" priority="1">
      <formula>LEN(TRIM(L12))=0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colBreaks count="1" manualBreakCount="1">
    <brk id="31" min="4" max="580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1" id="{15129901-9BB1-4FBF-85DE-B7C0A6730A6A}">
            <xm:f>COUNTIF('[lich thi.22.23.Manh.xlsx]NOTE'!#REF!,$N159)=0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N159:N161</xm:sqref>
        </x14:conditionalFormatting>
        <x14:conditionalFormatting xmlns:xm="http://schemas.microsoft.com/office/excel/2006/main">
          <x14:cfRule type="expression" priority="760" id="{09103789-8E6C-4EEA-8E17-A4121D10DA8B}">
            <xm:f>COUNTIF('C:\Users\Administrator\Documents\BANG TONG HOP\[14.11.xlsx]NOTE'!#REF!,$N31)=0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N158 N55:N56 N31:N52 N58:N61 N78:N79</xm:sqref>
        </x14:conditionalFormatting>
        <x14:conditionalFormatting xmlns:xm="http://schemas.microsoft.com/office/excel/2006/main">
          <x14:cfRule type="expression" priority="724" id="{9308BF8E-7141-4705-BF4E-9BC00A17C12C}">
            <xm:f>COUNTIF('C:\Users\Administrator\Documents\BANG TONG HOP\[14.11.xlsx]NOTE'!#REF!,$N30)=0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706" id="{C7E96D7E-3A2F-49E5-8EE8-3FF8DB6BD4C5}">
            <xm:f>COUNTIF('C:\Users\Administrator\Documents\BANG TONG HOP\[14.11.xlsx]NOTE'!#REF!,$N63)=0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N63:N65</xm:sqref>
        </x14:conditionalFormatting>
        <x14:conditionalFormatting xmlns:xm="http://schemas.microsoft.com/office/excel/2006/main">
          <x14:cfRule type="expression" priority="694" id="{BF2F17F7-22E7-4AB5-BA4F-059F1730F187}">
            <xm:f>COUNTIF('C:\Users\Administrator\Documents\BANG TONG HOP\[14.11.xlsx]NOTE'!#REF!,$N62)=0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expression" priority="677" id="{36938486-10DD-4DC1-B056-848AE8F1B728}">
            <xm:f>COUNTIF('C:\Users\Administrator\Documents\BANG TONG HOP\[14.11.xlsx]NOTE'!#REF!,$N68)=0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N68:N70</xm:sqref>
        </x14:conditionalFormatting>
        <x14:conditionalFormatting xmlns:xm="http://schemas.microsoft.com/office/excel/2006/main">
          <x14:cfRule type="expression" priority="665" id="{6C7EB768-6468-4813-9EE6-CA4C5988C7B4}">
            <xm:f>COUNTIF('C:\Users\Administrator\Documents\BANG TONG HOP\[14.11.xlsx]NOTE'!#REF!,$N67)=0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N67</xm:sqref>
        </x14:conditionalFormatting>
        <x14:conditionalFormatting xmlns:xm="http://schemas.microsoft.com/office/excel/2006/main">
          <x14:cfRule type="expression" priority="653" id="{04BA4910-69A8-4342-AAEC-23A9CFCC7996}">
            <xm:f>COUNTIF('C:\Users\Administrator\Documents\BANG TONG HOP\[14.11.xlsx]NOTE'!#REF!,$N157)=0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N157</xm:sqref>
        </x14:conditionalFormatting>
        <x14:conditionalFormatting xmlns:xm="http://schemas.microsoft.com/office/excel/2006/main">
          <x14:cfRule type="expression" priority="641" id="{D767B4E7-6C27-4E44-9CC8-606D66DD60EE}">
            <xm:f>COUNTIF('C:\Users\Administrator\Documents\BANG TONG HOP\[14.11.xlsx]NOTE'!#REF!,$N84)=0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N84 N156</xm:sqref>
        </x14:conditionalFormatting>
        <x14:conditionalFormatting xmlns:xm="http://schemas.microsoft.com/office/excel/2006/main">
          <x14:cfRule type="expression" priority="630" id="{3024E55F-D13B-4295-A983-9CA3DC60D6EF}">
            <xm:f>COUNTIF('C:\Users\Administrator\Documents\BANG TONG HOP\[14.11.xlsx]NOTE'!#REF!,$N73)=0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N73:N75</xm:sqref>
        </x14:conditionalFormatting>
        <x14:conditionalFormatting xmlns:xm="http://schemas.microsoft.com/office/excel/2006/main">
          <x14:cfRule type="expression" priority="618" id="{04865A95-D81E-45C8-AE45-022FC81A0B9B}">
            <xm:f>COUNTIF('C:\Users\Administrator\Documents\BANG TONG HOP\[14.11.xlsx]NOTE'!#REF!,$N71)=0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N71:N72</xm:sqref>
        </x14:conditionalFormatting>
        <x14:conditionalFormatting xmlns:xm="http://schemas.microsoft.com/office/excel/2006/main">
          <x14:cfRule type="expression" priority="602" id="{553A1B0C-1232-4ECB-925D-2F07C97E8668}">
            <xm:f>COUNTIF('C:\Users\Administrator\Documents\BANG TONG HOP\[14.11.xlsx]NOTE'!#REF!,$N76)=0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N76:N77</xm:sqref>
        </x14:conditionalFormatting>
        <x14:conditionalFormatting xmlns:xm="http://schemas.microsoft.com/office/excel/2006/main">
          <x14:cfRule type="expression" priority="586" id="{B338E522-C930-4BC0-9873-27631E5D7D5E}">
            <xm:f>COUNTIF('C:\Users\Administrator\Documents\BANG TONG HOP\[14.11.xlsx]NOTE'!#REF!,$N82)=0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N82:N83</xm:sqref>
        </x14:conditionalFormatting>
        <x14:conditionalFormatting xmlns:xm="http://schemas.microsoft.com/office/excel/2006/main">
          <x14:cfRule type="expression" priority="575" id="{5C3F6ED0-D9F6-490E-B3A4-69A4778FA5A5}">
            <xm:f>COUNTIF('C:\Users\Administrator\Documents\BANG TONG HOP\[14.11.xlsx]NOTE'!#REF!,$N80)=0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N80:N81</xm:sqref>
        </x14:conditionalFormatting>
        <x14:conditionalFormatting xmlns:xm="http://schemas.microsoft.com/office/excel/2006/main">
          <x14:cfRule type="expression" priority="572" id="{4A735A25-C344-4D6F-BE64-24E2D5F9A17D}">
            <xm:f>COUNTIF('C:\Users\Administrator\Documents\BANG TONG HOP\[14.11.xlsx]NOTE'!#REF!,$N66)=0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N66</xm:sqref>
        </x14:conditionalFormatting>
        <x14:conditionalFormatting xmlns:xm="http://schemas.microsoft.com/office/excel/2006/main">
          <x14:cfRule type="expression" priority="546" id="{31191435-41CA-4513-ABEF-B9DC99FE6374}">
            <xm:f>COUNTIF('C:\Users\Administrator\Documents\BANG TONG HOP\[14.11.xlsx]NOTE'!#REF!,$N86)=0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N86:N88</xm:sqref>
        </x14:conditionalFormatting>
        <x14:conditionalFormatting xmlns:xm="http://schemas.microsoft.com/office/excel/2006/main">
          <x14:cfRule type="expression" priority="534" id="{AD994463-A84F-4BD3-8BD9-5DA4892DEB06}">
            <xm:f>COUNTIF('C:\Users\Administrator\Documents\BANG TONG HOP\[14.11.xlsx]NOTE'!#REF!,$N85)=0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N85</xm:sqref>
        </x14:conditionalFormatting>
        <x14:conditionalFormatting xmlns:xm="http://schemas.microsoft.com/office/excel/2006/main">
          <x14:cfRule type="expression" priority="517" id="{9CB99084-2E69-43A4-A7F8-C929FFB2478D}">
            <xm:f>COUNTIF('C:\Users\Administrator\Documents\BANG TONG HOP\[14.11.xlsx]NOTE'!#REF!,$N91)=0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N91:N93</xm:sqref>
        </x14:conditionalFormatting>
        <x14:conditionalFormatting xmlns:xm="http://schemas.microsoft.com/office/excel/2006/main">
          <x14:cfRule type="expression" priority="506" id="{F9A72E6F-4F04-4E83-A217-17D4870B265B}">
            <xm:f>COUNTIF('C:\Users\Administrator\Documents\BANG TONG HOP\[14.11.xlsx]NOTE'!#REF!,$N90)=0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N90</xm:sqref>
        </x14:conditionalFormatting>
        <x14:conditionalFormatting xmlns:xm="http://schemas.microsoft.com/office/excel/2006/main">
          <x14:cfRule type="expression" priority="494" id="{C33E6AC6-597A-4FFF-9B8D-D5E335A788BC}">
            <xm:f>COUNTIF('C:\Users\Administrator\Documents\BANG TONG HOP\[14.11.xlsx]NOTE'!#REF!,$N155)=0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expression" priority="482" id="{15D88DB9-5F07-4434-B8A9-A93D0A2103F5}">
            <xm:f>COUNTIF('C:\Users\Administrator\Documents\BANG TONG HOP\[14.11.xlsx]NOTE'!#REF!,$N96)=0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N96:N98</xm:sqref>
        </x14:conditionalFormatting>
        <x14:conditionalFormatting xmlns:xm="http://schemas.microsoft.com/office/excel/2006/main">
          <x14:cfRule type="expression" priority="470" id="{D00E97F4-5C1B-4B74-811B-9119B8B6B299}">
            <xm:f>COUNTIF('C:\Users\Administrator\Documents\BANG TONG HOP\[14.11.xlsx]NOTE'!#REF!,$N94)=0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N94:N95</xm:sqref>
        </x14:conditionalFormatting>
        <x14:conditionalFormatting xmlns:xm="http://schemas.microsoft.com/office/excel/2006/main">
          <x14:cfRule type="expression" priority="454" id="{569BD844-EE94-4F1D-B840-18D91C7058B6}">
            <xm:f>COUNTIF('C:\Users\Administrator\Documents\BANG TONG HOP\[14.11.xlsx]NOTE'!#REF!,$N101)=0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N101:N103</xm:sqref>
        </x14:conditionalFormatting>
        <x14:conditionalFormatting xmlns:xm="http://schemas.microsoft.com/office/excel/2006/main">
          <x14:cfRule type="expression" priority="443" id="{9A604D67-9A68-4E94-9900-0877C5790286}">
            <xm:f>COUNTIF('C:\Users\Administrator\Documents\BANG TONG HOP\[14.11.xlsx]NOTE'!#REF!,$N99)=0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N99:N100</xm:sqref>
        </x14:conditionalFormatting>
        <x14:conditionalFormatting xmlns:xm="http://schemas.microsoft.com/office/excel/2006/main">
          <x14:cfRule type="expression" priority="426" id="{7BBC5FB3-AA9A-4191-B4F2-9A0880308510}">
            <xm:f>COUNTIF('C:\Users\Administrator\Documents\BANG TONG HOP\[14.11.xlsx]NOTE'!#REF!,$N106)=0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N106:N107</xm:sqref>
        </x14:conditionalFormatting>
        <x14:conditionalFormatting xmlns:xm="http://schemas.microsoft.com/office/excel/2006/main">
          <x14:cfRule type="expression" priority="414" id="{D20205A0-C3A1-4A0A-9039-1883E294D81A}">
            <xm:f>COUNTIF('C:\Users\Administrator\Documents\BANG TONG HOP\[14.11.xlsx]NOTE'!#REF!,$N104)=0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N104:N105</xm:sqref>
        </x14:conditionalFormatting>
        <x14:conditionalFormatting xmlns:xm="http://schemas.microsoft.com/office/excel/2006/main">
          <x14:cfRule type="expression" priority="411" id="{44B84556-3295-45CE-8B27-47F923FFCAD1}">
            <xm:f>COUNTIF('C:\Users\Administrator\Documents\BANG TONG HOP\[14.11.xlsx]NOTE'!#REF!,$N89)=0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N89</xm:sqref>
        </x14:conditionalFormatting>
        <x14:conditionalFormatting xmlns:xm="http://schemas.microsoft.com/office/excel/2006/main">
          <x14:cfRule type="expression" priority="385" id="{457821FC-8B29-48A5-83CD-55187412E2A3}">
            <xm:f>COUNTIF('C:\Users\Administrator\Documents\BANG TONG HOP\[14.11.xlsx]NOTE'!#REF!,$N109)=0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N109:N111</xm:sqref>
        </x14:conditionalFormatting>
        <x14:conditionalFormatting xmlns:xm="http://schemas.microsoft.com/office/excel/2006/main">
          <x14:cfRule type="expression" priority="373" id="{F01763F0-C070-461F-8E9C-BD13ECFA2D37}">
            <xm:f>COUNTIF('C:\Users\Administrator\Documents\BANG TONG HOP\[14.11.xlsx]NOTE'!#REF!,$N108)=0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N108</xm:sqref>
        </x14:conditionalFormatting>
        <x14:conditionalFormatting xmlns:xm="http://schemas.microsoft.com/office/excel/2006/main">
          <x14:cfRule type="expression" priority="356" id="{67C36C83-29C0-4C1E-BDDD-36A486EF1D59}">
            <xm:f>COUNTIF('C:\Users\Administrator\Documents\BANG TONG HOP\[14.11.xlsx]NOTE'!#REF!,$N114)=0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N114:N116</xm:sqref>
        </x14:conditionalFormatting>
        <x14:conditionalFormatting xmlns:xm="http://schemas.microsoft.com/office/excel/2006/main">
          <x14:cfRule type="expression" priority="344" id="{9D0C998A-8C9B-4387-B75E-11DF80E337EB}">
            <xm:f>COUNTIF('C:\Users\Administrator\Documents\BANG TONG HOP\[14.11.xlsx]NOTE'!#REF!,$N113)=0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expression" priority="332" id="{1B4B3DE5-F7D7-47A1-A2FC-C79EE64D5A9B}">
            <xm:f>COUNTIF('C:\Users\Administrator\Documents\BANG TONG HOP\[14.11.xlsx]NOTE'!#REF!,$N131)=0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N131</xm:sqref>
        </x14:conditionalFormatting>
        <x14:conditionalFormatting xmlns:xm="http://schemas.microsoft.com/office/excel/2006/main">
          <x14:cfRule type="expression" priority="320" id="{EC8C6E79-1E3F-4C28-996F-1F95190B6C18}">
            <xm:f>COUNTIF('C:\Users\Administrator\Documents\BANG TONG HOP\[14.11.xlsx]NOTE'!#REF!,$N119)=0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N119:N121</xm:sqref>
        </x14:conditionalFormatting>
        <x14:conditionalFormatting xmlns:xm="http://schemas.microsoft.com/office/excel/2006/main">
          <x14:cfRule type="expression" priority="308" id="{44CD5CAB-A349-4C3B-9A74-2015E2E97BF1}">
            <xm:f>COUNTIF('C:\Users\Administrator\Documents\BANG TONG HOP\[14.11.xlsx]NOTE'!#REF!,$N117)=0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N117:N118</xm:sqref>
        </x14:conditionalFormatting>
        <x14:conditionalFormatting xmlns:xm="http://schemas.microsoft.com/office/excel/2006/main">
          <x14:cfRule type="expression" priority="292" id="{F8EE0C50-7F72-4B54-A12C-0B3A09D4F5D6}">
            <xm:f>COUNTIF('C:\Users\Administrator\Documents\BANG TONG HOP\[14.11.xlsx]NOTE'!#REF!,$N124)=0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N124:N126</xm:sqref>
        </x14:conditionalFormatting>
        <x14:conditionalFormatting xmlns:xm="http://schemas.microsoft.com/office/excel/2006/main">
          <x14:cfRule type="expression" priority="281" id="{5A88E9A5-EA90-46D7-A36A-D5092E8BD4B6}">
            <xm:f>COUNTIF('C:\Users\Administrator\Documents\BANG TONG HOP\[14.11.xlsx]NOTE'!#REF!,$N122)=0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N122:N123</xm:sqref>
        </x14:conditionalFormatting>
        <x14:conditionalFormatting xmlns:xm="http://schemas.microsoft.com/office/excel/2006/main">
          <x14:cfRule type="expression" priority="264" id="{640683E8-A44B-45A9-80F4-7E67B424F81B}">
            <xm:f>COUNTIF('C:\Users\Administrator\Documents\BANG TONG HOP\[14.11.xlsx]NOTE'!#REF!,$N129)=0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N129:N130</xm:sqref>
        </x14:conditionalFormatting>
        <x14:conditionalFormatting xmlns:xm="http://schemas.microsoft.com/office/excel/2006/main">
          <x14:cfRule type="expression" priority="252" id="{FF9D9941-E726-4EC2-9554-77106AFF187A}">
            <xm:f>COUNTIF('C:\Users\Administrator\Documents\BANG TONG HOP\[14.11.xlsx]NOTE'!#REF!,$N127)=0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N127:N128</xm:sqref>
        </x14:conditionalFormatting>
        <x14:conditionalFormatting xmlns:xm="http://schemas.microsoft.com/office/excel/2006/main">
          <x14:cfRule type="expression" priority="249" id="{0E77F3DC-17ED-430F-A7CF-0C95E81C875D}">
            <xm:f>COUNTIF('C:\Users\Administrator\Documents\BANG TONG HOP\[14.11.xlsx]NOTE'!#REF!,$N112)=0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expression" priority="222" id="{B2A7B310-29BC-479A-9030-D735FF2577A3}">
            <xm:f>COUNTIF('C:\Users\Administrator\Documents\BANG TONG HOP\[14.11.xlsx]NOTE'!#REF!,$N133)=0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N133:N135</xm:sqref>
        </x14:conditionalFormatting>
        <x14:conditionalFormatting xmlns:xm="http://schemas.microsoft.com/office/excel/2006/main">
          <x14:cfRule type="expression" priority="210" id="{078E857F-0DE2-44F4-B254-74FB36D86CD8}">
            <xm:f>COUNTIF('C:\Users\Administrator\Documents\BANG TONG HOP\[14.11.xlsx]NOTE'!#REF!,$N132)=0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N132</xm:sqref>
        </x14:conditionalFormatting>
        <x14:conditionalFormatting xmlns:xm="http://schemas.microsoft.com/office/excel/2006/main">
          <x14:cfRule type="expression" priority="193" id="{162EE0CD-CCB6-4BC7-BD7F-B59C9941E257}">
            <xm:f>COUNTIF('C:\Users\Administrator\Documents\BANG TONG HOP\[14.11.xlsx]NOTE'!#REF!,$N138)=0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N138:N140</xm:sqref>
        </x14:conditionalFormatting>
        <x14:conditionalFormatting xmlns:xm="http://schemas.microsoft.com/office/excel/2006/main">
          <x14:cfRule type="expression" priority="181" id="{6FA60A15-C652-457A-A8E0-74B30A33218C}">
            <xm:f>COUNTIF('C:\Users\Administrator\Documents\BANG TONG HOP\[14.11.xlsx]NOTE'!#REF!,$N137)=0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N137</xm:sqref>
        </x14:conditionalFormatting>
        <x14:conditionalFormatting xmlns:xm="http://schemas.microsoft.com/office/excel/2006/main">
          <x14:cfRule type="expression" priority="169" id="{AE1B31C1-E93E-4DA4-B508-468E098C3CA9}">
            <xm:f>COUNTIF('C:\Users\Administrator\Documents\BANG TONG HOP\[14.11.xlsx]NOTE'!#REF!,$N143)=0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N143:N145</xm:sqref>
        </x14:conditionalFormatting>
        <x14:conditionalFormatting xmlns:xm="http://schemas.microsoft.com/office/excel/2006/main">
          <x14:cfRule type="expression" priority="157" id="{EF95EFEE-CC23-4114-BD72-5824DF5A0A0C}">
            <xm:f>COUNTIF('C:\Users\Administrator\Documents\BANG TONG HOP\[14.11.xlsx]NOTE'!#REF!,$N141)=0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N141:N142</xm:sqref>
        </x14:conditionalFormatting>
        <x14:conditionalFormatting xmlns:xm="http://schemas.microsoft.com/office/excel/2006/main">
          <x14:cfRule type="expression" priority="141" id="{68106123-690E-4481-80D9-A1E68E6AD88E}">
            <xm:f>COUNTIF('C:\Users\Administrator\Documents\BANG TONG HOP\[14.11.xlsx]NOTE'!#REF!,$N148)=0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N148:N150</xm:sqref>
        </x14:conditionalFormatting>
        <x14:conditionalFormatting xmlns:xm="http://schemas.microsoft.com/office/excel/2006/main">
          <x14:cfRule type="expression" priority="130" id="{7A0119C4-CE0E-41BA-968E-EF788931B44F}">
            <xm:f>COUNTIF('C:\Users\Administrator\Documents\BANG TONG HOP\[14.11.xlsx]NOTE'!#REF!,$N146)=0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N146:N147</xm:sqref>
        </x14:conditionalFormatting>
        <x14:conditionalFormatting xmlns:xm="http://schemas.microsoft.com/office/excel/2006/main">
          <x14:cfRule type="expression" priority="113" id="{D51D3A7D-760E-406A-92E8-FA98F689D86B}">
            <xm:f>COUNTIF('C:\Users\Administrator\Documents\BANG TONG HOP\[14.11.xlsx]NOTE'!#REF!,$N153)=0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N153:N154</xm:sqref>
        </x14:conditionalFormatting>
        <x14:conditionalFormatting xmlns:xm="http://schemas.microsoft.com/office/excel/2006/main">
          <x14:cfRule type="expression" priority="101" id="{AE2E102E-2B49-41FA-9D11-B5E7D4AEAAE6}">
            <xm:f>COUNTIF('C:\Users\Administrator\Documents\BANG TONG HOP\[14.11.xlsx]NOTE'!#REF!,$N151)=0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N151:N152</xm:sqref>
        </x14:conditionalFormatting>
        <x14:conditionalFormatting xmlns:xm="http://schemas.microsoft.com/office/excel/2006/main">
          <x14:cfRule type="expression" priority="98" id="{976ADCD1-D433-4E71-920A-AC8F1FE71874}">
            <xm:f>COUNTIF('C:\Users\Administrator\Documents\BANG TONG HOP\[14.11.xlsx]NOTE'!#REF!,$N136)=0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N136</xm:sqref>
        </x14:conditionalFormatting>
        <x14:conditionalFormatting xmlns:xm="http://schemas.microsoft.com/office/excel/2006/main">
          <x14:cfRule type="expression" priority="74" id="{89379785-2F5F-4B8F-B6C4-0F55D3F5BF3E}">
            <xm:f>COUNTIF('C:\Users\Administrator\Documents\BANG TONG HOP\[14.11.xlsx]NOTE'!#REF!,$N53)=0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N53:N54</xm:sqref>
        </x14:conditionalFormatting>
        <x14:conditionalFormatting xmlns:xm="http://schemas.microsoft.com/office/excel/2006/main">
          <x14:cfRule type="expression" priority="62" id="{B8C33CD0-C497-471A-97B7-DC2764B65076}">
            <xm:f>COUNTIF('C:\Users\Administrator\Documents\BANG TONG HOP\[14.11.xlsx]NOTE'!#REF!,$N57)=0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N57</xm:sqref>
        </x14:conditionalFormatting>
        <x14:conditionalFormatting xmlns:xm="http://schemas.microsoft.com/office/excel/2006/main">
          <x14:cfRule type="expression" priority="48" id="{94EC233A-42DB-4CC3-A9C3-E08A8F0DDE3E}">
            <xm:f>COUNTIF('C:\Users\Admin\Desktop\[Lich thi 2017.2018.13.11_TA_Final.xlsx]NOTE'!#REF!,$N11)=0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N11:N29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KP12</vt:lpstr>
      <vt:lpstr>'KP12'!Print_Area</vt:lpstr>
      <vt:lpstr>'KP12'!Print_Titles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dcterms:created xsi:type="dcterms:W3CDTF">2023-03-20T01:35:09Z</dcterms:created>
  <dcterms:modified xsi:type="dcterms:W3CDTF">2023-03-20T02:20:31Z</dcterms:modified>
</cp:coreProperties>
</file>