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Ỳ 2 NĂM HỌC 22.23\LẦN 2\KẾ HOẠCH THI\"/>
    </mc:Choice>
  </mc:AlternateContent>
  <xr:revisionPtr revIDLastSave="0" documentId="13_ncr:1_{90FAFE20-518B-45CA-AC15-046EA8C6C773}" xr6:coauthVersionLast="40" xr6:coauthVersionMax="40" xr10:uidLastSave="{00000000-0000-0000-0000-000000000000}"/>
  <bookViews>
    <workbookView xWindow="0" yWindow="0" windowWidth="24000" windowHeight="9525" xr2:uid="{A4CB724E-B406-42E4-A6B8-A7AA6D50E46E}"/>
  </bookViews>
  <sheets>
    <sheet name="T6 V2" sheetId="1" r:id="rId1"/>
  </sheets>
  <externalReferences>
    <externalReference r:id="rId2"/>
    <externalReference r:id="rId3"/>
  </externalReferences>
  <definedNames>
    <definedName name="_xlnm._FilterDatabase" localSheetId="0" hidden="1">'T6 V2'!$A$10:$AV$101</definedName>
    <definedName name="_MaHe" localSheetId="0">LEFT('T6 V2'!$E1,FIND("-",'T6 V2'!$E1,1)+2)</definedName>
    <definedName name="_MaHeK" localSheetId="0">IF('T6 V2'!$V1="",'T6 V2'!$D1&amp;"-"&amp;MID('T6 V2'!$M1,3,2),IF('T6 V2'!G1="",'T6 V2'!$D1&amp;"-"&amp;VLOOKUP('T6 V2'!$W1,[1]NOTE!$J$1:$L$36,3,0),'T6 V2'!$D1&amp;"-"&amp;VLOOKUP('T6 V2'!$W1,[1]NOTE!$J$1:$L$36,3,0)&amp;"-"&amp;'T6 V2'!$K1))</definedName>
    <definedName name="_MaHP" localSheetId="0">IF('T6 V2'!$V1="",MID('T6 V2'!$Q1,FIND("(",'T6 V2'!$Q1,1)+1,FIND(")",'T6 V2'!$Q1,1)-FIND("(",'T6 V2'!$Q1,1)-1),IFERROR(LEFT('T6 V2'!$M1,FIND("-",'T6 V2'!$M1,1)-1),LEFT('T6 V2'!$M1,FIND("(",'T6 V2'!$M1,1)-1)))</definedName>
    <definedName name="_Ngay" localSheetId="0">IF('T6 V2'!XFD1="","",CHOOSE(WEEKDAY('T6 V2'!XFD1),"(Cnhật)","(Thứ 2)","(Thứ 3)","(Thứ 4)","(Thứ 5)","(Thứ 6)","(Thứ 7)"))</definedName>
    <definedName name="_Tong_GV" localSheetId="0">IF('T6 V2'!$C1="","",IF(OR('T6 V2'!$J1="VĐ",'T6 V2'!$J1="TH"),"",SUM('T6 V2'!$R1:$AA1)))</definedName>
    <definedName name="L_cham" localSheetId="0">IF('T6 V2'!$L1="","",IF(OR('T6 V2'!$J1="VĐ",'T6 V2'!$J1="TH"),'T6 V2'!$L1,IF('T6 V2'!$M1="(Thứ 6)",'T6 V2'!$L1+3,'T6 V2'!$L1+1)))</definedName>
    <definedName name="L_He" localSheetId="0">IF('T6 V2'!$C1="","",RIGHT('T6 V2'!$C1,LEN('T6 V2'!$C1)-FIND("-",'T6 V2'!$C1,1)))</definedName>
    <definedName name="L_Loc" localSheetId="0">IF('T6 V2'!$C1="","",INDEX([1]HP!$A$1:$BI$2334,MATCH('T6 V2'!$D1,[1]HP!$D$1:$D$2334,0),'T6 V2'!A$2))</definedName>
    <definedName name="L_Loc">IF(#REF!="","",INDEX([1]HP!$A$1:$BI$2334,MATCH(#REF!,[1]HP!$D$1:$D$2334,0),#REF!))</definedName>
    <definedName name="L_Loc2" localSheetId="0">IF('T6 V2'!$AI1="",'T6 V2'!L_Loc,'T6 V2'!L_Loc&amp;" ("&amp;'T6 V2'!$AI1&amp;")")</definedName>
    <definedName name="L_luu1" localSheetId="0">IF('T6 V2'!$D1="","",'T6 V2'!$AM1048576+'T6 V2'!$Q1)</definedName>
    <definedName name="L_luu2" localSheetId="0">IF('T6 V2'!$D1="","",IF('T6 V2'!$AN1048576+'T6 V2'!$Q1&gt;'T6 V2'!$AO$2,'T6 V2'!$Q1,IF(AND('T6 V2'!$AN1048576+'T6 V2'!$Q1&lt;'T6 V2'!$AO$3,'T6 V2'!$AN1048576+'T6 V2'!$Q1&gt;'T6 V2'!$AO$2),'T6 V2'!$Q1,'T6 V2'!$AN1048576+'T6 V2'!$Q1)))</definedName>
    <definedName name="L_Luu3" localSheetId="0">IF('T6 V2'!$D1="","",IF(OR('T6 V2'!$Q1='T6 V2'!$AN1,'T6 V2'!$AN1&lt;'T6 V2'!$AN1048576),'T6 V2'!$AO1048576+1,'T6 V2'!$AO1048576))</definedName>
    <definedName name="L_MaHP" localSheetId="0">IF('T6 V2'!$C1="","",LEFT('T6 V2'!$D1,FIND("-",'T6 V2'!$D1,1)-1))</definedName>
    <definedName name="L_Nop" localSheetId="0">IF('T6 V2'!$L1="","",IF(OR('T6 V2'!$J1="VĐ",'T6 V2'!$J1="TH"),'T6 V2'!$L1+2,'T6 V2'!$L1+7))</definedName>
    <definedName name="L_SoSV" localSheetId="0">SUMIF([1]DATA!$E$7:$E$2056,'T6 V2'!$C1,[1]DATA!$I$7:$I$2056)</definedName>
    <definedName name="L_SP" localSheetId="0">IF('T6 V2'!$P1=0,0,IF(LEFT('T6 V2'!$AF1,4)="Ghép",ROUNDUP('T6 V2'!$O1/'T6 V2'!$P1,0)-1+1/'T6 V2'!$AG1,ROUNDUP('T6 V2'!$O1/'T6 V2'!$P1,0)))</definedName>
    <definedName name="L_SV_P" localSheetId="0">IF(OR('T6 V2'!$J1="VĐ",'T6 V2'!$J1="TH",'T6 V2'!$J1="TN"),0,IF('T6 V2'!$O1&lt;40,'T6 V2'!$O1,IF(OR(MOD('T6 V2'!$O1,'T6 V2'!$P$2)&lt;'T6 V2'!$P$3,'T6 V2'!$AH1&lt;&gt;""),'T6 V2'!$P$2+ROUNDUP(MOD('T6 V2'!$O1,'T6 V2'!$P$2)/ ROUNDDOWN(('T6 V2'!$O1/'T6 V2'!$P$2),0),0),'T6 V2'!$P$2)))</definedName>
    <definedName name="L_TGca" localSheetId="0">IF('T6 V2'!$C1="","",IF('T6 V2'!$N1=1,"7:00",IF('T6 V2'!$N1="SA","6:59",IF('T6 V2'!$N1=2,"9:00",IF('T6 V2'!$N1=3,"13:00",IF('T6 V2'!$N1="CH","12:59",IF('T6 V2'!$N1=4,"15:00",IF('T6 V2'!$N1=5,"18:00","6:00"))))))))</definedName>
    <definedName name="L_time" localSheetId="0">IF('T6 V2'!$C1="","",'T6 V2'!$L1+'T6 V2'!$B1)</definedName>
    <definedName name="L_tt" localSheetId="0">IF('T6 V2'!$C1="","",'T6 V2'!$E1048576+1)</definedName>
    <definedName name="L_ttN" localSheetId="0">'T6 V2'!XFD1+1</definedName>
    <definedName name="L_thu" comment="Tra Thứ (2-&gt;CN) của tuần" localSheetId="0">IF('T6 V2'!$L1="","",CHOOSE(WEEKDAY('T6 V2'!$L1),"(Cnhật)","(Thứ 2)","(Thứ 3)","(Thứ 4)","(Thứ 5)","(Thứ 6)","(Thứ 7)"))</definedName>
    <definedName name="_xlnm.Print_Area" localSheetId="0">'T6 V2'!$E$5:$AS$101</definedName>
    <definedName name="_xlnm.Print_Titles" localSheetId="0">'T6 V2'!$8:$9</definedName>
    <definedName name="Z_05808737_80EB_4FA6_8639_1485AD133230_.wvu.Cols" localSheetId="0" hidden="1">'T6 V2'!$AC:$AD</definedName>
    <definedName name="Z_05808737_80EB_4FA6_8639_1485AD133230_.wvu.FilterData" localSheetId="0" hidden="1">'T6 V2'!$E$12:$AT$41</definedName>
    <definedName name="Z_05808737_80EB_4FA6_8639_1485AD133230_.wvu.PrintArea" localSheetId="0" hidden="1">'T6 V2'!$E$5:$AF$41</definedName>
    <definedName name="Z_05808737_80EB_4FA6_8639_1485AD133230_.wvu.PrintTitles" localSheetId="0" hidden="1">'T6 V2'!$8:$9</definedName>
    <definedName name="Z_0ACEB0B9_6341_4083_B5BB_CA0BB230DB7E_.wvu.FilterData" localSheetId="0" hidden="1">'T6 V2'!$A$12:$AU$42</definedName>
    <definedName name="Z_11089AD8_464E_4133_A03D_675442B59B75_.wvu.FilterData" localSheetId="0" hidden="1">'T6 V2'!$A$13:$AV$41</definedName>
    <definedName name="Z_11089AD8_464E_4133_A03D_675442B59B75_.wvu.PrintArea" localSheetId="0" hidden="1">'T6 V2'!$E$5:$AF$42</definedName>
    <definedName name="Z_11089AD8_464E_4133_A03D_675442B59B75_.wvu.PrintTitles" localSheetId="0" hidden="1">'T6 V2'!$8:$9</definedName>
    <definedName name="Z_2E87AE04_ED93_4B9C_A066_CC65BDA509E7_.wvu.FilterData" localSheetId="0" hidden="1">'T6 V2'!$A$12:$AU$42</definedName>
    <definedName name="Z_3DD363B6_961D_4127_B542_95CA43678A87_.wvu.FilterData" localSheetId="0" hidden="1">'T6 V2'!$E$12:$AT$41</definedName>
    <definedName name="Z_581E2D13_D36A_4CA5_A619_572BC36AB02D_.wvu.FilterData" localSheetId="0" hidden="1">'T6 V2'!$A$12:$AU$42</definedName>
    <definedName name="Z_835C5FC9_D7FE_46FC_B1D8_18C88950772D_.wvu.FilterData" localSheetId="0" hidden="1">'T6 V2'!$A$12:$AU$42</definedName>
    <definedName name="Z_865B218C_E394_480E_B856_2D119C9FD0EA_.wvu.FilterData" localSheetId="0" hidden="1">'T6 V2'!$A$12:$AU$42</definedName>
    <definedName name="Z_D5F4AC7D_2651_4ABE_B235_A222F057578C_.wvu.FilterData" localSheetId="0" hidden="1">'T6 V2'!$A$13:$AV$41</definedName>
    <definedName name="Z_D5F4AC7D_2651_4ABE_B235_A222F057578C_.wvu.PrintArea" localSheetId="0" hidden="1">'T6 V2'!$E$5:$AF$42</definedName>
    <definedName name="Z_D5F4AC7D_2651_4ABE_B235_A222F057578C_.wvu.PrintTitles" localSheetId="0" hidden="1">'T6 V2'!$8:$9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1" i="1" l="1"/>
  <c r="AC101" i="1"/>
  <c r="M101" i="1"/>
  <c r="AL100" i="1"/>
  <c r="AK100" i="1"/>
  <c r="AJ100" i="1"/>
  <c r="AD100" i="1"/>
  <c r="AC100" i="1"/>
  <c r="M100" i="1"/>
  <c r="D100" i="1"/>
  <c r="AR100" i="1" s="1"/>
  <c r="B100" i="1"/>
  <c r="A100" i="1" s="1"/>
  <c r="AD99" i="1"/>
  <c r="AC99" i="1"/>
  <c r="M99" i="1"/>
  <c r="AS98" i="1"/>
  <c r="AR98" i="1"/>
  <c r="AL98" i="1"/>
  <c r="AK98" i="1"/>
  <c r="AJ98" i="1"/>
  <c r="AD98" i="1"/>
  <c r="AC98" i="1"/>
  <c r="M98" i="1"/>
  <c r="D98" i="1"/>
  <c r="AN98" i="1" s="1"/>
  <c r="B98" i="1"/>
  <c r="A98" i="1"/>
  <c r="AS97" i="1"/>
  <c r="AR97" i="1"/>
  <c r="AL97" i="1"/>
  <c r="AK97" i="1"/>
  <c r="AJ97" i="1"/>
  <c r="AD97" i="1"/>
  <c r="AC97" i="1"/>
  <c r="M97" i="1"/>
  <c r="D97" i="1"/>
  <c r="AN97" i="1" s="1"/>
  <c r="B97" i="1"/>
  <c r="A97" i="1"/>
  <c r="AS96" i="1"/>
  <c r="AR96" i="1"/>
  <c r="AL96" i="1"/>
  <c r="AK96" i="1"/>
  <c r="AJ96" i="1"/>
  <c r="AD96" i="1"/>
  <c r="AC96" i="1"/>
  <c r="M96" i="1"/>
  <c r="D96" i="1"/>
  <c r="AN96" i="1" s="1"/>
  <c r="B96" i="1"/>
  <c r="A96" i="1"/>
  <c r="AS95" i="1"/>
  <c r="AR95" i="1"/>
  <c r="AL95" i="1"/>
  <c r="AK95" i="1"/>
  <c r="AJ95" i="1"/>
  <c r="AD95" i="1"/>
  <c r="AC95" i="1"/>
  <c r="M95" i="1"/>
  <c r="D95" i="1"/>
  <c r="AN95" i="1" s="1"/>
  <c r="B95" i="1"/>
  <c r="A95" i="1"/>
  <c r="AD94" i="1"/>
  <c r="AC94" i="1"/>
  <c r="M94" i="1"/>
  <c r="AD93" i="1"/>
  <c r="AC93" i="1"/>
  <c r="M93" i="1"/>
  <c r="AS92" i="1"/>
  <c r="AR92" i="1"/>
  <c r="AL92" i="1"/>
  <c r="AK92" i="1"/>
  <c r="AJ92" i="1"/>
  <c r="AD92" i="1"/>
  <c r="AC92" i="1"/>
  <c r="M92" i="1"/>
  <c r="D92" i="1"/>
  <c r="AN92" i="1" s="1"/>
  <c r="B92" i="1"/>
  <c r="A92" i="1"/>
  <c r="AD91" i="1"/>
  <c r="M91" i="1"/>
  <c r="AC91" i="1" s="1"/>
  <c r="AD90" i="1"/>
  <c r="M90" i="1"/>
  <c r="AC90" i="1" s="1"/>
  <c r="AD89" i="1"/>
  <c r="M89" i="1"/>
  <c r="AC89" i="1" s="1"/>
  <c r="AD88" i="1"/>
  <c r="M88" i="1"/>
  <c r="AC88" i="1" s="1"/>
  <c r="AD87" i="1"/>
  <c r="M87" i="1"/>
  <c r="AC87" i="1" s="1"/>
  <c r="AD86" i="1"/>
  <c r="M86" i="1"/>
  <c r="AC86" i="1" s="1"/>
  <c r="AD85" i="1"/>
  <c r="M85" i="1"/>
  <c r="AC85" i="1" s="1"/>
  <c r="AS84" i="1"/>
  <c r="AR84" i="1"/>
  <c r="AL84" i="1"/>
  <c r="AJ84" i="1"/>
  <c r="AD84" i="1"/>
  <c r="P84" i="1"/>
  <c r="Q84" i="1" s="1"/>
  <c r="AK84" i="1" s="1"/>
  <c r="M84" i="1"/>
  <c r="AC84" i="1" s="1"/>
  <c r="K84" i="1"/>
  <c r="I84" i="1"/>
  <c r="D84" i="1"/>
  <c r="AN84" i="1" s="1"/>
  <c r="B84" i="1"/>
  <c r="A84" i="1"/>
  <c r="AD83" i="1"/>
  <c r="M83" i="1"/>
  <c r="AC83" i="1" s="1"/>
  <c r="AD82" i="1"/>
  <c r="M82" i="1"/>
  <c r="AC82" i="1" s="1"/>
  <c r="AD81" i="1"/>
  <c r="AC81" i="1"/>
  <c r="M81" i="1"/>
  <c r="AS80" i="1"/>
  <c r="AR80" i="1"/>
  <c r="AL80" i="1"/>
  <c r="AK80" i="1"/>
  <c r="AJ80" i="1"/>
  <c r="AD80" i="1"/>
  <c r="AC80" i="1"/>
  <c r="P80" i="1"/>
  <c r="M80" i="1"/>
  <c r="D80" i="1"/>
  <c r="AO80" i="1" s="1"/>
  <c r="B80" i="1"/>
  <c r="A80" i="1"/>
  <c r="AD79" i="1"/>
  <c r="AC79" i="1"/>
  <c r="M79" i="1"/>
  <c r="AL78" i="1"/>
  <c r="AJ78" i="1"/>
  <c r="AD78" i="1"/>
  <c r="AC78" i="1"/>
  <c r="P78" i="1"/>
  <c r="AK78" i="1" s="1"/>
  <c r="M78" i="1"/>
  <c r="D78" i="1"/>
  <c r="AS78" i="1" s="1"/>
  <c r="B78" i="1"/>
  <c r="A78" i="1" s="1"/>
  <c r="AD77" i="1"/>
  <c r="Q77" i="1"/>
  <c r="M77" i="1"/>
  <c r="AC77" i="1" s="1"/>
  <c r="AS76" i="1"/>
  <c r="AR76" i="1"/>
  <c r="AL76" i="1"/>
  <c r="AJ76" i="1"/>
  <c r="AD76" i="1"/>
  <c r="AC76" i="1"/>
  <c r="P76" i="1"/>
  <c r="Q76" i="1" s="1"/>
  <c r="AK76" i="1" s="1"/>
  <c r="M76" i="1"/>
  <c r="K76" i="1"/>
  <c r="I76" i="1"/>
  <c r="D76" i="1"/>
  <c r="AN76" i="1" s="1"/>
  <c r="B76" i="1"/>
  <c r="A76" i="1"/>
  <c r="AS75" i="1"/>
  <c r="AR75" i="1"/>
  <c r="AL75" i="1"/>
  <c r="AJ75" i="1"/>
  <c r="AD75" i="1"/>
  <c r="P75" i="1"/>
  <c r="Q75" i="1" s="1"/>
  <c r="AK75" i="1" s="1"/>
  <c r="M75" i="1"/>
  <c r="AC75" i="1" s="1"/>
  <c r="K75" i="1"/>
  <c r="I75" i="1"/>
  <c r="D75" i="1"/>
  <c r="AN75" i="1" s="1"/>
  <c r="B75" i="1"/>
  <c r="A75" i="1"/>
  <c r="AL74" i="1"/>
  <c r="AK74" i="1"/>
  <c r="AJ74" i="1"/>
  <c r="AD74" i="1"/>
  <c r="AC74" i="1"/>
  <c r="P74" i="1"/>
  <c r="M74" i="1"/>
  <c r="D74" i="1"/>
  <c r="B74" i="1"/>
  <c r="A74" i="1" s="1"/>
  <c r="AS73" i="1"/>
  <c r="AR73" i="1"/>
  <c r="AL73" i="1"/>
  <c r="AK73" i="1"/>
  <c r="AJ73" i="1"/>
  <c r="AD73" i="1"/>
  <c r="AC73" i="1"/>
  <c r="M73" i="1"/>
  <c r="K73" i="1"/>
  <c r="I73" i="1"/>
  <c r="D73" i="1"/>
  <c r="B73" i="1"/>
  <c r="A73" i="1"/>
  <c r="AS72" i="1"/>
  <c r="AR72" i="1"/>
  <c r="AL72" i="1"/>
  <c r="AJ72" i="1"/>
  <c r="AD72" i="1"/>
  <c r="AC72" i="1"/>
  <c r="P72" i="1"/>
  <c r="Q72" i="1" s="1"/>
  <c r="AK72" i="1" s="1"/>
  <c r="M72" i="1"/>
  <c r="K72" i="1"/>
  <c r="I72" i="1"/>
  <c r="D72" i="1"/>
  <c r="B72" i="1"/>
  <c r="A72" i="1"/>
  <c r="AS71" i="1"/>
  <c r="AR71" i="1"/>
  <c r="AL71" i="1"/>
  <c r="AK71" i="1"/>
  <c r="AJ71" i="1"/>
  <c r="AD71" i="1"/>
  <c r="AC71" i="1"/>
  <c r="M71" i="1"/>
  <c r="K71" i="1"/>
  <c r="I71" i="1"/>
  <c r="D71" i="1"/>
  <c r="B71" i="1"/>
  <c r="A71" i="1"/>
  <c r="AD70" i="1"/>
  <c r="AC70" i="1"/>
  <c r="P70" i="1"/>
  <c r="Q70" i="1" s="1"/>
  <c r="M70" i="1"/>
  <c r="AS69" i="1"/>
  <c r="AR69" i="1"/>
  <c r="AL69" i="1"/>
  <c r="AK69" i="1"/>
  <c r="AJ69" i="1"/>
  <c r="AD69" i="1"/>
  <c r="AC69" i="1"/>
  <c r="M69" i="1"/>
  <c r="K69" i="1"/>
  <c r="I69" i="1"/>
  <c r="D69" i="1"/>
  <c r="AN69" i="1" s="1"/>
  <c r="B69" i="1"/>
  <c r="A69" i="1"/>
  <c r="AD68" i="1"/>
  <c r="AC68" i="1"/>
  <c r="P68" i="1"/>
  <c r="Q68" i="1" s="1"/>
  <c r="M68" i="1"/>
  <c r="AD67" i="1"/>
  <c r="AC67" i="1"/>
  <c r="M67" i="1"/>
  <c r="AD66" i="1"/>
  <c r="AC66" i="1"/>
  <c r="M66" i="1"/>
  <c r="AS65" i="1"/>
  <c r="AR65" i="1"/>
  <c r="AL65" i="1"/>
  <c r="AJ65" i="1"/>
  <c r="AD65" i="1"/>
  <c r="Q65" i="1"/>
  <c r="AK65" i="1" s="1"/>
  <c r="M65" i="1"/>
  <c r="AC65" i="1" s="1"/>
  <c r="K65" i="1"/>
  <c r="I65" i="1"/>
  <c r="D65" i="1"/>
  <c r="AO65" i="1" s="1"/>
  <c r="B65" i="1"/>
  <c r="A65" i="1"/>
  <c r="AD64" i="1"/>
  <c r="P64" i="1"/>
  <c r="Q64" i="1" s="1"/>
  <c r="M64" i="1"/>
  <c r="AC64" i="1" s="1"/>
  <c r="AD63" i="1"/>
  <c r="AC63" i="1"/>
  <c r="M63" i="1"/>
  <c r="AS62" i="1"/>
  <c r="AR62" i="1"/>
  <c r="AL62" i="1"/>
  <c r="AJ62" i="1"/>
  <c r="AD62" i="1"/>
  <c r="Q62" i="1"/>
  <c r="AK62" i="1" s="1"/>
  <c r="M62" i="1"/>
  <c r="AC62" i="1" s="1"/>
  <c r="K62" i="1"/>
  <c r="I62" i="1"/>
  <c r="D62" i="1"/>
  <c r="AN62" i="1" s="1"/>
  <c r="B62" i="1"/>
  <c r="A62" i="1"/>
  <c r="AS61" i="1"/>
  <c r="AR61" i="1"/>
  <c r="AL61" i="1"/>
  <c r="AK61" i="1"/>
  <c r="AJ61" i="1"/>
  <c r="AD61" i="1"/>
  <c r="AC61" i="1"/>
  <c r="M61" i="1"/>
  <c r="D61" i="1"/>
  <c r="B61" i="1"/>
  <c r="A61" i="1"/>
  <c r="AL60" i="1"/>
  <c r="AK60" i="1"/>
  <c r="AJ60" i="1"/>
  <c r="AD60" i="1"/>
  <c r="AC60" i="1"/>
  <c r="P60" i="1"/>
  <c r="M60" i="1"/>
  <c r="D60" i="1"/>
  <c r="AS60" i="1" s="1"/>
  <c r="B60" i="1"/>
  <c r="A60" i="1" s="1"/>
  <c r="AS59" i="1"/>
  <c r="AR59" i="1"/>
  <c r="AL59" i="1"/>
  <c r="AK59" i="1"/>
  <c r="AJ59" i="1"/>
  <c r="AD59" i="1"/>
  <c r="AC59" i="1"/>
  <c r="M59" i="1"/>
  <c r="K59" i="1"/>
  <c r="I59" i="1"/>
  <c r="D59" i="1"/>
  <c r="AN59" i="1" s="1"/>
  <c r="AN60" i="1" s="1"/>
  <c r="B59" i="1"/>
  <c r="A59" i="1"/>
  <c r="AD58" i="1"/>
  <c r="AC58" i="1"/>
  <c r="M58" i="1"/>
  <c r="AS57" i="1"/>
  <c r="AR57" i="1"/>
  <c r="AL57" i="1"/>
  <c r="AJ57" i="1"/>
  <c r="AD57" i="1"/>
  <c r="AC57" i="1"/>
  <c r="P57" i="1"/>
  <c r="Q57" i="1" s="1"/>
  <c r="AK57" i="1" s="1"/>
  <c r="M57" i="1"/>
  <c r="K57" i="1"/>
  <c r="I57" i="1"/>
  <c r="D57" i="1"/>
  <c r="AN57" i="1" s="1"/>
  <c r="B57" i="1"/>
  <c r="A57" i="1"/>
  <c r="AD56" i="1"/>
  <c r="AC56" i="1"/>
  <c r="M56" i="1"/>
  <c r="AS55" i="1"/>
  <c r="AR55" i="1"/>
  <c r="AL55" i="1"/>
  <c r="AK55" i="1"/>
  <c r="AJ55" i="1"/>
  <c r="AD55" i="1"/>
  <c r="AC55" i="1"/>
  <c r="M55" i="1"/>
  <c r="K55" i="1"/>
  <c r="I55" i="1"/>
  <c r="D55" i="1"/>
  <c r="AN55" i="1" s="1"/>
  <c r="B55" i="1"/>
  <c r="A55" i="1"/>
  <c r="AS54" i="1"/>
  <c r="AR54" i="1"/>
  <c r="AL54" i="1"/>
  <c r="AJ54" i="1"/>
  <c r="AD54" i="1"/>
  <c r="AC54" i="1"/>
  <c r="P54" i="1"/>
  <c r="Q54" i="1" s="1"/>
  <c r="AK54" i="1" s="1"/>
  <c r="M54" i="1"/>
  <c r="K54" i="1"/>
  <c r="I54" i="1"/>
  <c r="D54" i="1"/>
  <c r="AN54" i="1" s="1"/>
  <c r="B54" i="1"/>
  <c r="A54" i="1"/>
  <c r="AS53" i="1"/>
  <c r="AR53" i="1"/>
  <c r="AL53" i="1"/>
  <c r="AJ53" i="1"/>
  <c r="AD53" i="1"/>
  <c r="AC53" i="1"/>
  <c r="P53" i="1"/>
  <c r="Q53" i="1" s="1"/>
  <c r="AK53" i="1" s="1"/>
  <c r="M53" i="1"/>
  <c r="K53" i="1"/>
  <c r="I53" i="1"/>
  <c r="D53" i="1"/>
  <c r="AN53" i="1" s="1"/>
  <c r="B53" i="1"/>
  <c r="A53" i="1"/>
  <c r="AD52" i="1"/>
  <c r="AC52" i="1"/>
  <c r="M52" i="1"/>
  <c r="AD51" i="1"/>
  <c r="AC51" i="1"/>
  <c r="M51" i="1"/>
  <c r="AS50" i="1"/>
  <c r="AR50" i="1"/>
  <c r="AL50" i="1"/>
  <c r="AJ50" i="1"/>
  <c r="AD50" i="1"/>
  <c r="AC50" i="1"/>
  <c r="P50" i="1"/>
  <c r="Q50" i="1" s="1"/>
  <c r="AK50" i="1" s="1"/>
  <c r="M50" i="1"/>
  <c r="K50" i="1"/>
  <c r="I50" i="1"/>
  <c r="D50" i="1"/>
  <c r="AN50" i="1" s="1"/>
  <c r="B50" i="1"/>
  <c r="A50" i="1"/>
  <c r="AD49" i="1"/>
  <c r="AC49" i="1"/>
  <c r="M49" i="1"/>
  <c r="AD48" i="1"/>
  <c r="AC48" i="1"/>
  <c r="M48" i="1"/>
  <c r="AD47" i="1"/>
  <c r="AC47" i="1"/>
  <c r="M47" i="1"/>
  <c r="AD46" i="1"/>
  <c r="P46" i="1"/>
  <c r="Q46" i="1" s="1"/>
  <c r="M46" i="1"/>
  <c r="AC46" i="1" s="1"/>
  <c r="AD45" i="1"/>
  <c r="P45" i="1"/>
  <c r="Q45" i="1" s="1"/>
  <c r="M45" i="1"/>
  <c r="AC45" i="1" s="1"/>
  <c r="AD44" i="1"/>
  <c r="P44" i="1"/>
  <c r="Q44" i="1" s="1"/>
  <c r="M44" i="1"/>
  <c r="AC44" i="1" s="1"/>
  <c r="AD43" i="1"/>
  <c r="AC43" i="1"/>
  <c r="M43" i="1"/>
  <c r="AS42" i="1"/>
  <c r="AR42" i="1"/>
  <c r="AL42" i="1"/>
  <c r="AJ42" i="1"/>
  <c r="AD42" i="1"/>
  <c r="AC42" i="1"/>
  <c r="Q42" i="1"/>
  <c r="AK42" i="1" s="1"/>
  <c r="M42" i="1"/>
  <c r="K42" i="1"/>
  <c r="I42" i="1"/>
  <c r="D42" i="1"/>
  <c r="AO42" i="1" s="1"/>
  <c r="B42" i="1"/>
  <c r="A42" i="1"/>
  <c r="AS41" i="1"/>
  <c r="AR41" i="1"/>
  <c r="AL41" i="1"/>
  <c r="AJ41" i="1"/>
  <c r="AD41" i="1"/>
  <c r="AC41" i="1"/>
  <c r="P41" i="1"/>
  <c r="Q41" i="1" s="1"/>
  <c r="AK41" i="1" s="1"/>
  <c r="M41" i="1"/>
  <c r="K41" i="1"/>
  <c r="I41" i="1"/>
  <c r="D41" i="1"/>
  <c r="AN41" i="1" s="1"/>
  <c r="B41" i="1"/>
  <c r="A41" i="1"/>
  <c r="AS40" i="1"/>
  <c r="AR40" i="1"/>
  <c r="AL40" i="1"/>
  <c r="AJ40" i="1"/>
  <c r="AD40" i="1"/>
  <c r="AC40" i="1"/>
  <c r="P40" i="1"/>
  <c r="Q40" i="1" s="1"/>
  <c r="AK40" i="1" s="1"/>
  <c r="M40" i="1"/>
  <c r="K40" i="1"/>
  <c r="I40" i="1"/>
  <c r="D40" i="1"/>
  <c r="AN40" i="1" s="1"/>
  <c r="B40" i="1"/>
  <c r="A40" i="1"/>
  <c r="AS39" i="1"/>
  <c r="AR39" i="1"/>
  <c r="AL39" i="1"/>
  <c r="AJ39" i="1"/>
  <c r="AD39" i="1"/>
  <c r="AC39" i="1"/>
  <c r="P39" i="1"/>
  <c r="Q39" i="1" s="1"/>
  <c r="AK39" i="1" s="1"/>
  <c r="M39" i="1"/>
  <c r="D39" i="1"/>
  <c r="AN39" i="1" s="1"/>
  <c r="B39" i="1"/>
  <c r="A39" i="1"/>
  <c r="AS38" i="1"/>
  <c r="AR38" i="1"/>
  <c r="AL38" i="1"/>
  <c r="AJ38" i="1"/>
  <c r="AD38" i="1"/>
  <c r="AC38" i="1"/>
  <c r="Q38" i="1"/>
  <c r="AK38" i="1" s="1"/>
  <c r="P38" i="1"/>
  <c r="M38" i="1"/>
  <c r="D38" i="1"/>
  <c r="AN38" i="1" s="1"/>
  <c r="B38" i="1"/>
  <c r="A38" i="1"/>
  <c r="AD37" i="1"/>
  <c r="AC37" i="1"/>
  <c r="Q37" i="1"/>
  <c r="P37" i="1"/>
  <c r="M37" i="1"/>
  <c r="AD36" i="1"/>
  <c r="AC36" i="1"/>
  <c r="M36" i="1"/>
  <c r="AS35" i="1"/>
  <c r="AR35" i="1"/>
  <c r="AL35" i="1"/>
  <c r="AK35" i="1"/>
  <c r="AJ35" i="1"/>
  <c r="AD35" i="1"/>
  <c r="AC35" i="1"/>
  <c r="M35" i="1"/>
  <c r="D35" i="1"/>
  <c r="AN35" i="1" s="1"/>
  <c r="B35" i="1"/>
  <c r="A35" i="1"/>
  <c r="AS34" i="1"/>
  <c r="AR34" i="1"/>
  <c r="AL34" i="1"/>
  <c r="AK34" i="1"/>
  <c r="AJ34" i="1"/>
  <c r="AD34" i="1"/>
  <c r="AC34" i="1"/>
  <c r="M34" i="1"/>
  <c r="D34" i="1"/>
  <c r="AN34" i="1" s="1"/>
  <c r="B34" i="1"/>
  <c r="A34" i="1"/>
  <c r="AS33" i="1"/>
  <c r="AR33" i="1"/>
  <c r="AL33" i="1"/>
  <c r="AJ33" i="1"/>
  <c r="AD33" i="1"/>
  <c r="AC33" i="1"/>
  <c r="Q33" i="1"/>
  <c r="AK33" i="1" s="1"/>
  <c r="P33" i="1"/>
  <c r="M33" i="1"/>
  <c r="K33" i="1"/>
  <c r="I33" i="1"/>
  <c r="D33" i="1"/>
  <c r="AN33" i="1" s="1"/>
  <c r="B33" i="1"/>
  <c r="A33" i="1"/>
  <c r="AD32" i="1"/>
  <c r="AC32" i="1"/>
  <c r="M32" i="1"/>
  <c r="AD31" i="1"/>
  <c r="AC31" i="1"/>
  <c r="Q31" i="1"/>
  <c r="M31" i="1"/>
  <c r="AD30" i="1"/>
  <c r="AC30" i="1"/>
  <c r="M30" i="1"/>
  <c r="AS29" i="1"/>
  <c r="AR29" i="1"/>
  <c r="AL29" i="1"/>
  <c r="AJ29" i="1"/>
  <c r="AD29" i="1"/>
  <c r="AC29" i="1"/>
  <c r="P29" i="1"/>
  <c r="Q29" i="1" s="1"/>
  <c r="AK29" i="1" s="1"/>
  <c r="M29" i="1"/>
  <c r="K29" i="1"/>
  <c r="I29" i="1"/>
  <c r="D29" i="1"/>
  <c r="AN29" i="1" s="1"/>
  <c r="B29" i="1"/>
  <c r="A29" i="1"/>
  <c r="AD28" i="1"/>
  <c r="AC28" i="1"/>
  <c r="M28" i="1"/>
  <c r="AS27" i="1"/>
  <c r="AR27" i="1"/>
  <c r="AL27" i="1"/>
  <c r="AD27" i="1"/>
  <c r="AC27" i="1"/>
  <c r="P27" i="1"/>
  <c r="Q27" i="1" s="1"/>
  <c r="AK27" i="1" s="1"/>
  <c r="M27" i="1"/>
  <c r="D27" i="1"/>
  <c r="AO27" i="1" s="1"/>
  <c r="B27" i="1"/>
  <c r="A27" i="1"/>
  <c r="AS26" i="1"/>
  <c r="AR26" i="1"/>
  <c r="AL26" i="1"/>
  <c r="AJ26" i="1"/>
  <c r="AD26" i="1"/>
  <c r="AC26" i="1"/>
  <c r="P26" i="1"/>
  <c r="Q26" i="1" s="1"/>
  <c r="AK26" i="1" s="1"/>
  <c r="M26" i="1"/>
  <c r="K26" i="1"/>
  <c r="I26" i="1"/>
  <c r="D26" i="1"/>
  <c r="AN26" i="1" s="1"/>
  <c r="B26" i="1"/>
  <c r="A26" i="1"/>
  <c r="AL25" i="1"/>
  <c r="AK25" i="1"/>
  <c r="AJ25" i="1"/>
  <c r="AD25" i="1"/>
  <c r="P25" i="1"/>
  <c r="M25" i="1"/>
  <c r="AC25" i="1" s="1"/>
  <c r="D25" i="1"/>
  <c r="B25" i="1"/>
  <c r="A25" i="1" s="1"/>
  <c r="AS24" i="1"/>
  <c r="AR24" i="1"/>
  <c r="AL24" i="1"/>
  <c r="AK24" i="1"/>
  <c r="AJ24" i="1"/>
  <c r="AD24" i="1"/>
  <c r="M24" i="1"/>
  <c r="AC24" i="1" s="1"/>
  <c r="D24" i="1"/>
  <c r="AO24" i="1" s="1"/>
  <c r="B24" i="1"/>
  <c r="A24" i="1"/>
  <c r="AL23" i="1"/>
  <c r="AK23" i="1"/>
  <c r="AJ23" i="1"/>
  <c r="AD23" i="1"/>
  <c r="AC23" i="1"/>
  <c r="M23" i="1"/>
  <c r="D23" i="1"/>
  <c r="AR23" i="1" s="1"/>
  <c r="B23" i="1"/>
  <c r="A23" i="1" s="1"/>
  <c r="AD22" i="1"/>
  <c r="AC22" i="1"/>
  <c r="M22" i="1"/>
  <c r="AS21" i="1"/>
  <c r="AR21" i="1"/>
  <c r="AL21" i="1"/>
  <c r="AK21" i="1"/>
  <c r="AJ21" i="1"/>
  <c r="AD21" i="1"/>
  <c r="M21" i="1"/>
  <c r="AC21" i="1" s="1"/>
  <c r="D21" i="1"/>
  <c r="AO21" i="1" s="1"/>
  <c r="B21" i="1"/>
  <c r="A21" i="1"/>
  <c r="AD20" i="1"/>
  <c r="AC20" i="1"/>
  <c r="M20" i="1"/>
  <c r="AD19" i="1"/>
  <c r="AC19" i="1"/>
  <c r="M19" i="1"/>
  <c r="AS18" i="1"/>
  <c r="AR18" i="1"/>
  <c r="AL18" i="1"/>
  <c r="AJ18" i="1"/>
  <c r="AD18" i="1"/>
  <c r="AC18" i="1"/>
  <c r="P18" i="1"/>
  <c r="Q18" i="1" s="1"/>
  <c r="AK18" i="1" s="1"/>
  <c r="M18" i="1"/>
  <c r="K18" i="1"/>
  <c r="I18" i="1"/>
  <c r="D18" i="1"/>
  <c r="AO18" i="1" s="1"/>
  <c r="B18" i="1"/>
  <c r="A18" i="1"/>
  <c r="AS17" i="1"/>
  <c r="AR17" i="1"/>
  <c r="AL17" i="1"/>
  <c r="AJ17" i="1"/>
  <c r="AD17" i="1"/>
  <c r="AC17" i="1"/>
  <c r="P17" i="1"/>
  <c r="Q17" i="1" s="1"/>
  <c r="AK17" i="1" s="1"/>
  <c r="M17" i="1"/>
  <c r="K17" i="1"/>
  <c r="I17" i="1"/>
  <c r="D17" i="1"/>
  <c r="AO17" i="1" s="1"/>
  <c r="B17" i="1"/>
  <c r="A17" i="1"/>
  <c r="AS16" i="1"/>
  <c r="AR16" i="1"/>
  <c r="AL16" i="1"/>
  <c r="AJ16" i="1"/>
  <c r="AD16" i="1"/>
  <c r="AC16" i="1"/>
  <c r="P16" i="1"/>
  <c r="Q16" i="1" s="1"/>
  <c r="AK16" i="1" s="1"/>
  <c r="M16" i="1"/>
  <c r="K16" i="1"/>
  <c r="I16" i="1"/>
  <c r="D16" i="1"/>
  <c r="AO16" i="1" s="1"/>
  <c r="B16" i="1"/>
  <c r="A16" i="1"/>
  <c r="AD15" i="1"/>
  <c r="AC15" i="1"/>
  <c r="M15" i="1"/>
  <c r="AD14" i="1"/>
  <c r="AC14" i="1"/>
  <c r="M14" i="1"/>
  <c r="AD13" i="1"/>
  <c r="AC13" i="1"/>
  <c r="M13" i="1"/>
  <c r="AD12" i="1"/>
  <c r="AC12" i="1"/>
  <c r="M12" i="1"/>
  <c r="AD11" i="1"/>
  <c r="Q11" i="1"/>
  <c r="M11" i="1"/>
  <c r="AC11" i="1" s="1"/>
  <c r="AB2" i="1"/>
  <c r="AA2" i="1"/>
  <c r="Z2" i="1"/>
  <c r="Y2" i="1"/>
  <c r="X2" i="1"/>
  <c r="W2" i="1"/>
  <c r="V2" i="1"/>
  <c r="U2" i="1"/>
  <c r="R2" i="1"/>
  <c r="AL1" i="1"/>
  <c r="AM1" i="1" s="1"/>
  <c r="AN1" i="1" s="1"/>
  <c r="AO1" i="1" s="1"/>
  <c r="AP1" i="1" s="1"/>
  <c r="AQ1" i="1" s="1"/>
  <c r="AR1" i="1" s="1"/>
  <c r="AS1" i="1" s="1"/>
  <c r="AT1" i="1" s="1"/>
  <c r="AK1" i="1"/>
  <c r="AF1" i="1"/>
  <c r="U1" i="1"/>
  <c r="V1" i="1" s="1"/>
  <c r="W1" i="1" s="1"/>
  <c r="X1" i="1" s="1"/>
  <c r="Y1" i="1" s="1"/>
  <c r="Z1" i="1" s="1"/>
  <c r="AA1" i="1" s="1"/>
  <c r="AB1" i="1" s="1"/>
  <c r="AC1" i="1" s="1"/>
  <c r="AD1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B1" i="1"/>
  <c r="AN42" i="1" l="1"/>
  <c r="AM55" i="1"/>
  <c r="AM69" i="1"/>
  <c r="AM75" i="1"/>
  <c r="AM84" i="1"/>
  <c r="AO29" i="1"/>
  <c r="AO39" i="1"/>
  <c r="AO41" i="1"/>
  <c r="AO50" i="1"/>
  <c r="AO54" i="1"/>
  <c r="AM23" i="1"/>
  <c r="AO33" i="1"/>
  <c r="AM34" i="1"/>
  <c r="AO38" i="1"/>
  <c r="AO40" i="1"/>
  <c r="AO53" i="1"/>
  <c r="AO59" i="1"/>
  <c r="AR60" i="1"/>
  <c r="AM76" i="1"/>
  <c r="AM24" i="1"/>
  <c r="AM25" i="1" s="1"/>
  <c r="AM26" i="1"/>
  <c r="AO35" i="1"/>
  <c r="AR78" i="1"/>
  <c r="AN80" i="1"/>
  <c r="AS100" i="1"/>
  <c r="AS23" i="1"/>
  <c r="AO26" i="1"/>
  <c r="AN27" i="1"/>
  <c r="AM29" i="1"/>
  <c r="AM33" i="1"/>
  <c r="AO34" i="1"/>
  <c r="AM35" i="1"/>
  <c r="AM38" i="1"/>
  <c r="AM39" i="1"/>
  <c r="AM40" i="1"/>
  <c r="AM41" i="1"/>
  <c r="AM50" i="1"/>
  <c r="AM53" i="1"/>
  <c r="AM54" i="1"/>
  <c r="AO55" i="1"/>
  <c r="AM59" i="1"/>
  <c r="AM60" i="1" s="1"/>
  <c r="AN65" i="1"/>
  <c r="AO69" i="1"/>
  <c r="AO75" i="1"/>
  <c r="AO76" i="1"/>
  <c r="AN78" i="1"/>
  <c r="AO78" i="1" s="1"/>
  <c r="AO84" i="1"/>
  <c r="AM100" i="1"/>
  <c r="AO61" i="1"/>
  <c r="AM61" i="1"/>
  <c r="AO62" i="1"/>
  <c r="AO71" i="1"/>
  <c r="AM71" i="1"/>
  <c r="AO72" i="1"/>
  <c r="AM72" i="1"/>
  <c r="AO73" i="1"/>
  <c r="AM73" i="1"/>
  <c r="AR74" i="1"/>
  <c r="AM74" i="1"/>
  <c r="AS74" i="1"/>
  <c r="AN16" i="1"/>
  <c r="AN17" i="1"/>
  <c r="AN18" i="1"/>
  <c r="AN21" i="1"/>
  <c r="AR25" i="1"/>
  <c r="AM16" i="1"/>
  <c r="AM17" i="1"/>
  <c r="AM18" i="1"/>
  <c r="AM21" i="1"/>
  <c r="AN23" i="1"/>
  <c r="AO23" i="1" s="1"/>
  <c r="AN24" i="1"/>
  <c r="AN25" i="1" s="1"/>
  <c r="AO25" i="1" s="1"/>
  <c r="AS25" i="1"/>
  <c r="AA3" i="1" s="1"/>
  <c r="AA4" i="1" s="1"/>
  <c r="AO57" i="1"/>
  <c r="AM57" i="1"/>
  <c r="AN61" i="1"/>
  <c r="AM62" i="1"/>
  <c r="AN71" i="1"/>
  <c r="AN72" i="1"/>
  <c r="AN73" i="1"/>
  <c r="AN74" i="1" s="1"/>
  <c r="AO74" i="1" s="1"/>
  <c r="AO92" i="1"/>
  <c r="AM92" i="1"/>
  <c r="AO95" i="1"/>
  <c r="AM95" i="1"/>
  <c r="AO96" i="1"/>
  <c r="AM96" i="1"/>
  <c r="AO97" i="1"/>
  <c r="AM97" i="1"/>
  <c r="AO98" i="1"/>
  <c r="AM98" i="1"/>
  <c r="AM27" i="1"/>
  <c r="AM42" i="1"/>
  <c r="AO60" i="1"/>
  <c r="AM65" i="1"/>
  <c r="AM78" i="1"/>
  <c r="AM80" i="1"/>
  <c r="AN100" i="1"/>
  <c r="AO100" i="1" s="1"/>
  <c r="W3" i="1" l="1"/>
  <c r="W4" i="1" s="1"/>
  <c r="Z3" i="1"/>
  <c r="Z4" i="1" s="1"/>
  <c r="X3" i="1"/>
  <c r="X4" i="1" s="1"/>
  <c r="V3" i="1"/>
  <c r="V4" i="1" s="1"/>
  <c r="R3" i="1"/>
  <c r="Y3" i="1"/>
  <c r="Y4" i="1" s="1"/>
  <c r="U3" i="1"/>
  <c r="U4" i="1" s="1"/>
  <c r="AB3" i="1" l="1"/>
  <c r="AB4" i="1" s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F9" authorId="0" shapeId="0" xr:uid="{FF8AEABD-C0BC-4650-9951-A8A0323963D1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I9" authorId="0" shapeId="0" xr:uid="{962575F7-DC8C-4BE4-B895-C56392ABBE10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<sst xmlns="http://schemas.openxmlformats.org/spreadsheetml/2006/main" count="517" uniqueCount="282">
  <si>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</si>
  <si>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</si>
  <si>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</si>
  <si>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</si>
  <si>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</si>
  <si>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</si>
  <si>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</si>
  <si>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</si>
  <si>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</si>
  <si>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</si>
  <si>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</si>
  <si>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</si>
  <si>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</si>
  <si>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</si>
  <si>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</si>
  <si>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</si>
  <si>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</si>
  <si>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</si>
  <si>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</si>
  <si>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</si>
  <si>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</si>
  <si>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</si>
  <si>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</si>
  <si>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</si>
  <si>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</si>
  <si>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</si>
  <si>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V2-HỌC KỲ 2 - NĂM HỌC 2022-2023-KỲ CHÍNH</t>
  </si>
  <si>
    <t>S
T
T</t>
  </si>
  <si>
    <t>KHÓA-NGÀNH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</si>
  <si>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</si>
  <si>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</si>
  <si>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</si>
  <si>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</si>
  <si>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</si>
  <si>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</si>
  <si>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</si>
  <si>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</si>
  <si>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</si>
  <si>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</si>
  <si>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</si>
  <si>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</si>
  <si>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THỜI GIAN</t>
  </si>
  <si>
    <t>Giờ bắt đầu thi</t>
  </si>
  <si>
    <t>GHI CHÚ</t>
  </si>
  <si>
    <t>LƯU TRỮ</t>
  </si>
  <si>
    <t>KHOA LLCT</t>
  </si>
  <si>
    <t>KHOA CSKT</t>
  </si>
  <si>
    <t>KHOA CK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</si>
  <si>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</si>
  <si>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</si>
  <si>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</si>
  <si>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</si>
  <si>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</si>
  <si>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</si>
  <si>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</si>
  <si>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</si>
  <si>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</si>
  <si>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</si>
  <si>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(Ghép phòng)</t>
  </si>
  <si>
    <t>Số HP</t>
  </si>
  <si>
    <t>Chia đều SV</t>
  </si>
  <si>
    <t>(Tên lớp)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</si>
  <si>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</si>
  <si>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</si>
  <si>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</si>
  <si>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</si>
  <si>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</si>
  <si>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</si>
  <si>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</si>
  <si>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73DCCN,HT,TM,TT</t>
  </si>
  <si>
    <t>DC1CB11</t>
  </si>
  <si>
    <t>Toán 1</t>
  </si>
  <si>
    <t>Viết</t>
  </si>
  <si>
    <t>71DCCN</t>
  </si>
  <si>
    <t>DC2CN22</t>
  </si>
  <si>
    <t>Công nghệ chế tạo máy</t>
  </si>
  <si>
    <t>VĐ</t>
  </si>
  <si>
    <t>X</t>
  </si>
  <si>
    <t>72DCDT</t>
  </si>
  <si>
    <t>DC2DT23</t>
  </si>
  <si>
    <t>Ngôn ngữ lập trình C/C++</t>
  </si>
  <si>
    <t>TH</t>
  </si>
  <si>
    <t>Cả lớp 72DT đợt T5</t>
  </si>
  <si>
    <t>71DCDT</t>
  </si>
  <si>
    <t>DC2DT26</t>
  </si>
  <si>
    <t>Đo lường điện tử</t>
  </si>
  <si>
    <t>72DCHT,TM,TT</t>
  </si>
  <si>
    <t>DC2HT27</t>
  </si>
  <si>
    <t>Lập trình Java cơ bản</t>
  </si>
  <si>
    <t>71DCHT,TT</t>
  </si>
  <si>
    <t>DC2HT38</t>
  </si>
  <si>
    <t>Công nghệ phần mềm</t>
  </si>
  <si>
    <t>72DCCN</t>
  </si>
  <si>
    <t>DC2ME21</t>
  </si>
  <si>
    <t>Cấu trúc dữ liệu và giải thuật</t>
  </si>
  <si>
    <t>DC3HT21</t>
  </si>
  <si>
    <t>Hệ quản trị Cơ sở dữ liệu</t>
  </si>
  <si>
    <t>71DCTM</t>
  </si>
  <si>
    <t>DC3TM20</t>
  </si>
  <si>
    <t>Mạng không dây</t>
  </si>
  <si>
    <t>DC3TM46</t>
  </si>
  <si>
    <t>Thiết kế mạng</t>
  </si>
  <si>
    <t>70DCDT</t>
  </si>
  <si>
    <t>DC3DT82</t>
  </si>
  <si>
    <t>Công nghệ vi điện tử</t>
  </si>
  <si>
    <t>Ghép với Tiếng Anh chuyên ngành</t>
  </si>
  <si>
    <t>70DCTM</t>
  </si>
  <si>
    <t>DC3TM26</t>
  </si>
  <si>
    <t>Các nguyên lý truyền thông</t>
  </si>
  <si>
    <t>DC1CB35-DCK72</t>
  </si>
  <si>
    <t>70DCHT</t>
  </si>
  <si>
    <t>DC3HT43</t>
  </si>
  <si>
    <t>Hệ thống thông tin địa lý-GIS</t>
  </si>
  <si>
    <t>70DCCN</t>
  </si>
  <si>
    <t>DC3CN18</t>
  </si>
  <si>
    <t>Tiếng Anh chuyên ngành</t>
  </si>
  <si>
    <t>DC1LL08-DCK72</t>
  </si>
  <si>
    <t>70DCTT</t>
  </si>
  <si>
    <t>DC3TT18</t>
  </si>
  <si>
    <t/>
  </si>
  <si>
    <t>73DCDT</t>
  </si>
  <si>
    <t>DC1CB57</t>
  </si>
  <si>
    <t>Toán 3</t>
  </si>
  <si>
    <t>DC2CO26</t>
  </si>
  <si>
    <t>Sức bền vật liệu</t>
  </si>
  <si>
    <t xml:space="preserve"> </t>
  </si>
  <si>
    <t>73DCTM,TG</t>
  </si>
  <si>
    <t>DC2HT42</t>
  </si>
  <si>
    <t>Toán học rời rạc</t>
  </si>
  <si>
    <t>DC2ME33</t>
  </si>
  <si>
    <t>Chi tiết máy</t>
  </si>
  <si>
    <t>DC3CN21</t>
  </si>
  <si>
    <t>Điện tử công suất</t>
  </si>
  <si>
    <t>DC3DT34</t>
  </si>
  <si>
    <t>Cơ sở truyền số liệu</t>
  </si>
  <si>
    <t>DC3HT25</t>
  </si>
  <si>
    <t>Lập trình Java nâng cao</t>
  </si>
  <si>
    <t>DC3TM48</t>
  </si>
  <si>
    <t>Kỹ thuật liên mạng</t>
  </si>
  <si>
    <t>DC3CN31</t>
  </si>
  <si>
    <t>Công nghệ gia công phi truyền thống và tạo mẫu nhanh</t>
  </si>
  <si>
    <t>DC3TM27</t>
  </si>
  <si>
    <t>Các thiết bị mạng và môi trường truyền</t>
  </si>
  <si>
    <t>DC3HT52</t>
  </si>
  <si>
    <t>Đồ án Hệ thống thông tin</t>
  </si>
  <si>
    <t>DC3DT46</t>
  </si>
  <si>
    <t>Các hệ thống truyền thông thế hệ mới</t>
  </si>
  <si>
    <t>DC3ME63</t>
  </si>
  <si>
    <t>Tự động hóa quá trình sản xuất</t>
  </si>
  <si>
    <t>DC3TT17</t>
  </si>
  <si>
    <t>Big Data</t>
  </si>
  <si>
    <t>73DCCN</t>
  </si>
  <si>
    <t>DC2CN12</t>
  </si>
  <si>
    <t>Nhập môn cơ điện tử</t>
  </si>
  <si>
    <t>DC2DT31</t>
  </si>
  <si>
    <t>Kỹ thuật điện</t>
  </si>
  <si>
    <t>73DCHT,TM,TG,TT</t>
  </si>
  <si>
    <t>DC2TT22</t>
  </si>
  <si>
    <t>Nhập môn Cơ sở dữ liệu</t>
  </si>
  <si>
    <t>72DCHT,TT</t>
  </si>
  <si>
    <t>DC2TT31</t>
  </si>
  <si>
    <t>Phần mềm mã nguồn mở</t>
  </si>
  <si>
    <t>DC3CN22</t>
  </si>
  <si>
    <t>Công nghệ vi cơ điện tử</t>
  </si>
  <si>
    <t>DC3DT18</t>
  </si>
  <si>
    <t>DC3TM18</t>
  </si>
  <si>
    <t>DC3TT12</t>
  </si>
  <si>
    <t>Kiến trúc và thiết kế phần mềm</t>
  </si>
  <si>
    <t>DC3DT39</t>
  </si>
  <si>
    <t>Mô phỏng hệ thống truyền thông</t>
  </si>
  <si>
    <t>DC3TM14</t>
  </si>
  <si>
    <t>Đồ án Xây dựng các hệ thống truyền thông</t>
  </si>
  <si>
    <t>DC3CN23</t>
  </si>
  <si>
    <t>Cảm biến và cơ cấu chấp hành</t>
  </si>
  <si>
    <t>DC3DT47</t>
  </si>
  <si>
    <t>Bộ giao thức TCP/IP</t>
  </si>
  <si>
    <t>72DCTT,TM,HT</t>
  </si>
  <si>
    <t>DC3HT60</t>
  </si>
  <si>
    <t>Phân tích và thiết kế hệ thống thông tin</t>
  </si>
  <si>
    <t>DC3TM64</t>
  </si>
  <si>
    <t>An ninh mạng</t>
  </si>
  <si>
    <t>73DCTG</t>
  </si>
  <si>
    <t>DC1CB43</t>
  </si>
  <si>
    <t>Phân tích chuỗi thời gian</t>
  </si>
  <si>
    <t>DC2DT41</t>
  </si>
  <si>
    <t>Linh kiện điện tử</t>
  </si>
  <si>
    <t>72DCTM</t>
  </si>
  <si>
    <t>DC2HT26</t>
  </si>
  <si>
    <t>73DCHT,TT</t>
  </si>
  <si>
    <t>DC2TT23</t>
  </si>
  <si>
    <t>Ngôn ngữ lập trình C</t>
  </si>
  <si>
    <t>DC3CN27</t>
  </si>
  <si>
    <t>Mạng truyền thông công nghiệp</t>
  </si>
  <si>
    <t>DC3DT71</t>
  </si>
  <si>
    <t>Thông tin số</t>
  </si>
  <si>
    <t>DC3TT47</t>
  </si>
  <si>
    <t>Quản trị mạng</t>
  </si>
  <si>
    <t>DC4DT21</t>
  </si>
  <si>
    <t>Thực tập Điện tử cơ bản</t>
  </si>
  <si>
    <t>DC1CB94</t>
  </si>
  <si>
    <t>ATLĐ và môi trường CN</t>
  </si>
  <si>
    <t>DC1TT44</t>
  </si>
  <si>
    <t>Tin học cơ sở</t>
  </si>
  <si>
    <t>DC2CN21</t>
  </si>
  <si>
    <t>Lý thuyết điều khiển tự động</t>
  </si>
  <si>
    <t>DC2CO13</t>
  </si>
  <si>
    <t>Vẽ kỹ thuật</t>
  </si>
  <si>
    <t>72DCHT,TM</t>
  </si>
  <si>
    <t>DC2HT34</t>
  </si>
  <si>
    <t>Lập trình trực quan C#</t>
  </si>
  <si>
    <t>72DCTT</t>
  </si>
  <si>
    <t>DC2TT35</t>
  </si>
  <si>
    <t>Lập trình hướng đối tượng C++</t>
  </si>
  <si>
    <t>DC3CN34</t>
  </si>
  <si>
    <t>Điều khiển điện, thủy khí</t>
  </si>
  <si>
    <t>DC3DT73</t>
  </si>
  <si>
    <t>Thông tin di động</t>
  </si>
  <si>
    <t>DC3TM11</t>
  </si>
  <si>
    <t>Lý thuyết thông tin</t>
  </si>
  <si>
    <t>DC4DT22</t>
  </si>
  <si>
    <t>Thực tập Lắp ráp điện tử</t>
  </si>
  <si>
    <t>DC1CB95</t>
  </si>
  <si>
    <t>Phương pháp tính</t>
  </si>
  <si>
    <t>DC2DT57</t>
  </si>
  <si>
    <t>Kiến trúc máy tính</t>
  </si>
  <si>
    <t>72DCHT</t>
  </si>
  <si>
    <t>DC2TT11</t>
  </si>
  <si>
    <t>DC3DT63</t>
  </si>
  <si>
    <t>Hệ thống viễn thông</t>
  </si>
  <si>
    <t>71DCTT</t>
  </si>
  <si>
    <t>DC3HT12</t>
  </si>
  <si>
    <t>Trí tuệ nhân tạo</t>
  </si>
  <si>
    <t>71DCHT</t>
  </si>
  <si>
    <t>DC3HT22</t>
  </si>
  <si>
    <t>Hệ trợ giúp quyết định</t>
  </si>
  <si>
    <t>DC3ME23</t>
  </si>
  <si>
    <t>Đồ án Kỹ thuật vi điều khiển</t>
  </si>
  <si>
    <t>DC3TT13</t>
  </si>
  <si>
    <t>Xây dựng các hệ thống nhúng</t>
  </si>
  <si>
    <t>DC3TH17</t>
  </si>
  <si>
    <t>Nhập môn tương tác người-máy</t>
  </si>
  <si>
    <t>DC2CO31</t>
  </si>
  <si>
    <t>Cơ học cơ sở</t>
  </si>
  <si>
    <t>72DCCN,TT,73TG</t>
  </si>
  <si>
    <t>DC1CB35</t>
  </si>
  <si>
    <t>Tiếng Anh</t>
  </si>
  <si>
    <t>TN</t>
  </si>
  <si>
    <t>18h</t>
  </si>
  <si>
    <t>Cả lớp 72DT22 đợt T5</t>
  </si>
  <si>
    <t>73DCDT,HT,TG,TM,TT</t>
  </si>
  <si>
    <t>DC1LL08</t>
  </si>
  <si>
    <t>Chủ nghĩa xã hội khoa học</t>
  </si>
  <si>
    <t>72DCDT,HT,TT</t>
  </si>
  <si>
    <t>DC1LL09</t>
  </si>
  <si>
    <t>Lịch sử Đảng cộng sản Việt Nam</t>
  </si>
  <si>
    <t>72DCCN, 73</t>
  </si>
  <si>
    <t>DC1CB20</t>
  </si>
  <si>
    <t>Lý thuyết xác suất-thống kê</t>
  </si>
  <si>
    <t>72DCDT,HT,CN,TT</t>
  </si>
  <si>
    <t>DC1LL03</t>
  </si>
  <si>
    <t>Tư tưởng Hồ Chí Minh</t>
  </si>
  <si>
    <t>73DCDT,HT,TM,TG,CN,TT</t>
  </si>
  <si>
    <t>DC1LL07</t>
  </si>
  <si>
    <t xml:space="preserve">Kinh tế chính trị Mác </t>
  </si>
  <si>
    <t>73DCHT,TM,TT</t>
  </si>
  <si>
    <t>DC1TT22</t>
  </si>
  <si>
    <t>Vật lý đại cương 2</t>
  </si>
  <si>
    <t>DC1CK22</t>
  </si>
  <si>
    <t>DC1DT22</t>
  </si>
  <si>
    <t>DC1LL05</t>
  </si>
  <si>
    <t>Pháp luật Việt Nam đại cương</t>
  </si>
  <si>
    <t>DC3CN26</t>
  </si>
  <si>
    <t>Đồ án hệ thống cơ điện tử</t>
  </si>
  <si>
    <t>DC3TH44</t>
  </si>
  <si>
    <t>Kiến trúc của hệ thống QL, giám sát PTGT</t>
  </si>
  <si>
    <t>DC4TT22</t>
  </si>
  <si>
    <t>Thực tập chuyên ngành</t>
  </si>
  <si>
    <t>DC4TT24</t>
  </si>
  <si>
    <t>Thực tập doanh nghiệp</t>
  </si>
  <si>
    <t>DC4TT23</t>
  </si>
  <si>
    <t>Thực tập kỹ thuật phần mềm</t>
  </si>
  <si>
    <t>V1-Đợt tháng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</si>
</sst>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dd/mm"/>
  </numFmts>
  <fonts count="36" x14ac:knownFonts="1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227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164" fontId="3" fillId="0" borderId="0" xfId="0" applyNumberFormat="1" applyFont="1" applyAlignment="1">
      <alignment horizontal="left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textRotation="90" shrinkToFit="1"/>
    </xf>
    <xf numFmtId="0" fontId="8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>
      <alignment horizontal="center" textRotation="90"/>
    </xf>
    <xf numFmtId="164" fontId="8" fillId="2" borderId="0" xfId="0" applyNumberFormat="1" applyFont="1" applyFill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0" fontId="10" fillId="2" borderId="0" xfId="0" applyFont="1" applyFill="1" applyAlignment="1">
      <alignment horizontal="center" textRotation="9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164" fontId="17" fillId="0" borderId="22" xfId="0" applyNumberFormat="1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23" xfId="0" applyFont="1" applyBorder="1" applyAlignment="1">
      <alignment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shrinkToFit="1"/>
    </xf>
    <xf numFmtId="0" fontId="17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shrinkToFit="1"/>
    </xf>
    <xf numFmtId="0" fontId="17" fillId="3" borderId="28" xfId="0" applyFont="1" applyFill="1" applyBorder="1" applyAlignment="1">
      <alignment horizontal="center" vertical="top" shrinkToFit="1"/>
    </xf>
    <xf numFmtId="0" fontId="22" fillId="3" borderId="29" xfId="0" applyFont="1" applyFill="1" applyBorder="1" applyAlignment="1">
      <alignment horizontal="center" vertical="top" shrinkToFit="1"/>
    </xf>
    <xf numFmtId="0" fontId="23" fillId="0" borderId="29" xfId="0" applyFont="1" applyBorder="1" applyAlignment="1">
      <alignment horizontal="center" vertical="top" shrinkToFit="1"/>
    </xf>
    <xf numFmtId="0" fontId="23" fillId="0" borderId="29" xfId="0" applyFont="1" applyBorder="1" applyAlignment="1">
      <alignment vertical="top" wrapText="1"/>
    </xf>
    <xf numFmtId="0" fontId="12" fillId="0" borderId="29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23" fillId="3" borderId="29" xfId="0" applyFont="1" applyFill="1" applyBorder="1" applyAlignment="1">
      <alignment horizontal="center" vertical="top" shrinkToFit="1"/>
    </xf>
    <xf numFmtId="0" fontId="24" fillId="3" borderId="29" xfId="0" applyFont="1" applyFill="1" applyBorder="1" applyAlignment="1">
      <alignment horizontal="center" vertical="top" shrinkToFit="1"/>
    </xf>
    <xf numFmtId="0" fontId="23" fillId="0" borderId="29" xfId="0" applyFont="1" applyFill="1" applyBorder="1" applyAlignment="1">
      <alignment horizontal="center" vertical="top" shrinkToFit="1"/>
    </xf>
    <xf numFmtId="12" fontId="23" fillId="3" borderId="29" xfId="0" applyNumberFormat="1" applyFont="1" applyFill="1" applyBorder="1" applyAlignment="1">
      <alignment vertical="top"/>
    </xf>
    <xf numFmtId="165" fontId="18" fillId="3" borderId="29" xfId="0" applyNumberFormat="1" applyFont="1" applyFill="1" applyBorder="1" applyAlignment="1">
      <alignment horizontal="center" vertical="top" shrinkToFit="1"/>
    </xf>
    <xf numFmtId="0" fontId="12" fillId="0" borderId="30" xfId="0" applyFont="1" applyBorder="1" applyAlignment="1">
      <alignment horizontal="center"/>
    </xf>
    <xf numFmtId="0" fontId="12" fillId="4" borderId="31" xfId="0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3" borderId="0" xfId="0" applyFill="1"/>
    <xf numFmtId="0" fontId="4" fillId="0" borderId="0" xfId="0" applyFont="1" applyBorder="1" applyAlignment="1">
      <alignment shrinkToFit="1"/>
    </xf>
    <xf numFmtId="164" fontId="24" fillId="3" borderId="29" xfId="0" applyNumberFormat="1" applyFont="1" applyFill="1" applyBorder="1" applyAlignment="1">
      <alignment horizontal="center" vertical="top" shrinkToFit="1"/>
    </xf>
    <xf numFmtId="0" fontId="12" fillId="0" borderId="29" xfId="0" applyFont="1" applyBorder="1"/>
    <xf numFmtId="0" fontId="12" fillId="4" borderId="31" xfId="0" applyFont="1" applyFill="1" applyBorder="1" applyAlignment="1">
      <alignment horizontal="center"/>
    </xf>
    <xf numFmtId="0" fontId="0" fillId="0" borderId="0" xfId="0" applyFill="1"/>
    <xf numFmtId="22" fontId="2" fillId="3" borderId="0" xfId="0" applyNumberFormat="1" applyFont="1" applyFill="1" applyAlignment="1">
      <alignment vertical="top" shrinkToFit="1"/>
    </xf>
    <xf numFmtId="0" fontId="2" fillId="3" borderId="0" xfId="0" applyFont="1" applyFill="1" applyAlignment="1">
      <alignment vertical="top" shrinkToFit="1"/>
    </xf>
    <xf numFmtId="0" fontId="26" fillId="3" borderId="0" xfId="1" applyFont="1" applyFill="1" applyAlignment="1">
      <alignment shrinkToFit="1"/>
    </xf>
    <xf numFmtId="0" fontId="23" fillId="3" borderId="29" xfId="0" applyFont="1" applyFill="1" applyBorder="1" applyAlignment="1">
      <alignment vertical="top" wrapText="1"/>
    </xf>
    <xf numFmtId="0" fontId="18" fillId="3" borderId="29" xfId="0" applyFont="1" applyFill="1" applyBorder="1" applyAlignment="1">
      <alignment horizontal="center" vertical="top" shrinkToFit="1"/>
    </xf>
    <xf numFmtId="0" fontId="17" fillId="3" borderId="29" xfId="0" applyFont="1" applyFill="1" applyBorder="1" applyAlignment="1">
      <alignment horizontal="center" vertical="top" shrinkToFit="1"/>
    </xf>
    <xf numFmtId="165" fontId="18" fillId="3" borderId="30" xfId="0" applyNumberFormat="1" applyFont="1" applyFill="1" applyBorder="1" applyAlignment="1">
      <alignment horizontal="center" vertical="top" shrinkToFit="1"/>
    </xf>
    <xf numFmtId="0" fontId="6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1" xfId="0" applyFont="1" applyFill="1" applyBorder="1"/>
    <xf numFmtId="0" fontId="23" fillId="3" borderId="13" xfId="0" applyFont="1" applyFill="1" applyBorder="1" applyAlignment="1">
      <alignment horizontal="center" vertical="top" shrinkToFit="1"/>
    </xf>
    <xf numFmtId="0" fontId="23" fillId="3" borderId="1" xfId="0" applyFont="1" applyFill="1" applyBorder="1" applyAlignment="1">
      <alignment horizontal="center" vertical="top" shrinkToFit="1"/>
    </xf>
    <xf numFmtId="22" fontId="2" fillId="3" borderId="0" xfId="0" applyNumberFormat="1" applyFont="1" applyFill="1" applyBorder="1" applyAlignment="1">
      <alignment vertical="top" shrinkToFit="1"/>
    </xf>
    <xf numFmtId="0" fontId="2" fillId="3" borderId="0" xfId="0" applyFont="1" applyFill="1" applyBorder="1" applyAlignment="1">
      <alignment vertical="top" shrinkToFit="1"/>
    </xf>
    <xf numFmtId="0" fontId="26" fillId="3" borderId="0" xfId="1" applyFont="1" applyFill="1" applyBorder="1" applyAlignment="1">
      <alignment shrinkToFit="1"/>
    </xf>
    <xf numFmtId="0" fontId="0" fillId="3" borderId="0" xfId="0" applyFill="1" applyBorder="1"/>
    <xf numFmtId="0" fontId="22" fillId="0" borderId="29" xfId="0" applyFont="1" applyFill="1" applyBorder="1" applyAlignment="1">
      <alignment horizontal="center" vertical="top" shrinkToFit="1"/>
    </xf>
    <xf numFmtId="0" fontId="23" fillId="0" borderId="29" xfId="0" applyFont="1" applyFill="1" applyBorder="1" applyAlignment="1">
      <alignment vertical="top" wrapText="1"/>
    </xf>
    <xf numFmtId="0" fontId="0" fillId="0" borderId="0" xfId="0" applyBorder="1"/>
    <xf numFmtId="0" fontId="27" fillId="0" borderId="29" xfId="0" applyFont="1" applyFill="1" applyBorder="1" applyAlignment="1">
      <alignment horizontal="center" vertical="top" shrinkToFit="1"/>
    </xf>
    <xf numFmtId="0" fontId="4" fillId="3" borderId="0" xfId="0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26" fillId="3" borderId="1" xfId="1" applyFont="1" applyFill="1" applyBorder="1" applyAlignment="1">
      <alignment shrinkToFit="1"/>
    </xf>
    <xf numFmtId="0" fontId="4" fillId="3" borderId="0" xfId="0" applyFont="1" applyFill="1" applyAlignment="1">
      <alignment shrinkToFit="1"/>
    </xf>
    <xf numFmtId="22" fontId="2" fillId="3" borderId="32" xfId="0" applyNumberFormat="1" applyFont="1" applyFill="1" applyBorder="1" applyAlignment="1">
      <alignment vertical="top" shrinkToFit="1"/>
    </xf>
    <xf numFmtId="0" fontId="2" fillId="3" borderId="32" xfId="0" applyFont="1" applyFill="1" applyBorder="1" applyAlignment="1">
      <alignment vertical="top" shrinkToFit="1"/>
    </xf>
    <xf numFmtId="0" fontId="26" fillId="3" borderId="32" xfId="1" applyFont="1" applyFill="1" applyBorder="1" applyAlignment="1">
      <alignment shrinkToFit="1"/>
    </xf>
    <xf numFmtId="0" fontId="22" fillId="0" borderId="33" xfId="0" applyFont="1" applyFill="1" applyBorder="1" applyAlignment="1">
      <alignment horizontal="center" vertical="top" shrinkToFit="1"/>
    </xf>
    <xf numFmtId="0" fontId="6" fillId="3" borderId="29" xfId="0" applyFont="1" applyFill="1" applyBorder="1" applyAlignment="1">
      <alignment horizontal="center" vertical="top" wrapText="1"/>
    </xf>
    <xf numFmtId="0" fontId="28" fillId="3" borderId="29" xfId="0" applyFont="1" applyFill="1" applyBorder="1" applyAlignment="1">
      <alignment horizontal="center" vertical="top" wrapText="1"/>
    </xf>
    <xf numFmtId="0" fontId="18" fillId="3" borderId="29" xfId="0" applyFont="1" applyFill="1" applyBorder="1" applyAlignment="1">
      <alignment horizontal="center" vertical="top"/>
    </xf>
    <xf numFmtId="0" fontId="18" fillId="3" borderId="32" xfId="0" applyFont="1" applyFill="1" applyBorder="1" applyAlignment="1">
      <alignment horizontal="center" vertical="top"/>
    </xf>
    <xf numFmtId="0" fontId="18" fillId="3" borderId="32" xfId="0" applyFont="1" applyFill="1" applyBorder="1"/>
    <xf numFmtId="0" fontId="19" fillId="3" borderId="32" xfId="0" applyFont="1" applyFill="1" applyBorder="1"/>
    <xf numFmtId="0" fontId="19" fillId="3" borderId="34" xfId="0" applyFont="1" applyFill="1" applyBorder="1"/>
    <xf numFmtId="0" fontId="19" fillId="3" borderId="0" xfId="0" applyFont="1" applyFill="1" applyBorder="1"/>
    <xf numFmtId="0" fontId="23" fillId="3" borderId="32" xfId="0" applyFont="1" applyFill="1" applyBorder="1" applyAlignment="1">
      <alignment horizontal="center" vertical="top" shrinkToFit="1"/>
    </xf>
    <xf numFmtId="0" fontId="0" fillId="3" borderId="32" xfId="0" applyFill="1" applyBorder="1"/>
    <xf numFmtId="0" fontId="0" fillId="0" borderId="32" xfId="0" applyBorder="1"/>
    <xf numFmtId="0" fontId="4" fillId="0" borderId="29" xfId="0" applyFont="1" applyBorder="1" applyAlignment="1">
      <alignment horizontal="center"/>
    </xf>
    <xf numFmtId="0" fontId="6" fillId="0" borderId="0" xfId="0" applyFont="1" applyBorder="1"/>
    <xf numFmtId="0" fontId="0" fillId="0" borderId="34" xfId="0" applyBorder="1"/>
    <xf numFmtId="0" fontId="23" fillId="4" borderId="29" xfId="0" applyFont="1" applyFill="1" applyBorder="1" applyAlignment="1">
      <alignment horizontal="center" vertical="top" shrinkToFit="1"/>
    </xf>
    <xf numFmtId="0" fontId="4" fillId="3" borderId="29" xfId="0" applyFont="1" applyFill="1" applyBorder="1" applyAlignment="1">
      <alignment horizontal="center" vertical="top" wrapText="1"/>
    </xf>
    <xf numFmtId="0" fontId="18" fillId="3" borderId="0" xfId="0" applyFont="1" applyFill="1" applyBorder="1"/>
    <xf numFmtId="0" fontId="23" fillId="3" borderId="0" xfId="0" applyFont="1" applyFill="1" applyBorder="1" applyAlignment="1">
      <alignment horizontal="center" vertical="top" shrinkToFit="1"/>
    </xf>
    <xf numFmtId="22" fontId="2" fillId="0" borderId="0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6" fillId="0" borderId="0" xfId="1" applyFont="1" applyBorder="1" applyAlignment="1">
      <alignment shrinkToFit="1"/>
    </xf>
    <xf numFmtId="12" fontId="23" fillId="0" borderId="29" xfId="0" applyNumberFormat="1" applyFont="1" applyBorder="1" applyAlignment="1">
      <alignment vertical="top"/>
    </xf>
    <xf numFmtId="0" fontId="18" fillId="0" borderId="29" xfId="0" applyFont="1" applyBorder="1" applyAlignment="1">
      <alignment horizontal="center" vertical="top" shrinkToFit="1"/>
    </xf>
    <xf numFmtId="0" fontId="17" fillId="0" borderId="29" xfId="0" applyFont="1" applyBorder="1" applyAlignment="1">
      <alignment horizontal="center" vertical="top" shrinkToFit="1"/>
    </xf>
    <xf numFmtId="165" fontId="18" fillId="0" borderId="29" xfId="0" applyNumberFormat="1" applyFont="1" applyBorder="1" applyAlignment="1">
      <alignment horizontal="center" vertical="top" shrinkToFit="1"/>
    </xf>
    <xf numFmtId="0" fontId="6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/>
    <xf numFmtId="0" fontId="19" fillId="0" borderId="34" xfId="0" applyFont="1" applyBorder="1"/>
    <xf numFmtId="0" fontId="23" fillId="0" borderId="0" xfId="0" applyFont="1" applyBorder="1" applyAlignment="1">
      <alignment horizontal="center" vertical="top" shrinkToFit="1"/>
    </xf>
    <xf numFmtId="0" fontId="27" fillId="0" borderId="33" xfId="0" applyFont="1" applyFill="1" applyBorder="1" applyAlignment="1">
      <alignment horizontal="center" vertical="top" shrinkToFit="1"/>
    </xf>
    <xf numFmtId="0" fontId="23" fillId="0" borderId="33" xfId="0" applyFont="1" applyFill="1" applyBorder="1" applyAlignment="1">
      <alignment horizontal="center" vertical="top" shrinkToFit="1"/>
    </xf>
    <xf numFmtId="0" fontId="23" fillId="0" borderId="33" xfId="0" applyFont="1" applyFill="1" applyBorder="1" applyAlignment="1">
      <alignment vertical="top" wrapText="1"/>
    </xf>
    <xf numFmtId="0" fontId="23" fillId="3" borderId="33" xfId="0" applyFont="1" applyFill="1" applyBorder="1" applyAlignment="1">
      <alignment horizontal="center" vertical="top" shrinkToFit="1"/>
    </xf>
    <xf numFmtId="164" fontId="12" fillId="0" borderId="33" xfId="0" applyNumberFormat="1" applyFont="1" applyBorder="1" applyAlignment="1">
      <alignment horizontal="center"/>
    </xf>
    <xf numFmtId="0" fontId="24" fillId="3" borderId="33" xfId="0" applyFont="1" applyFill="1" applyBorder="1" applyAlignment="1">
      <alignment horizontal="center" vertical="top" shrinkToFit="1"/>
    </xf>
    <xf numFmtId="12" fontId="23" fillId="3" borderId="33" xfId="0" applyNumberFormat="1" applyFont="1" applyFill="1" applyBorder="1" applyAlignment="1">
      <alignment vertical="top"/>
    </xf>
    <xf numFmtId="0" fontId="18" fillId="3" borderId="33" xfId="0" applyFont="1" applyFill="1" applyBorder="1" applyAlignment="1">
      <alignment horizontal="center" vertical="top" shrinkToFit="1"/>
    </xf>
    <xf numFmtId="0" fontId="17" fillId="3" borderId="33" xfId="0" applyFont="1" applyFill="1" applyBorder="1" applyAlignment="1">
      <alignment horizontal="center" vertical="top" shrinkToFit="1"/>
    </xf>
    <xf numFmtId="165" fontId="18" fillId="3" borderId="33" xfId="0" applyNumberFormat="1" applyFont="1" applyFill="1" applyBorder="1" applyAlignment="1">
      <alignment horizontal="center" vertical="top" shrinkToFit="1"/>
    </xf>
    <xf numFmtId="0" fontId="6" fillId="3" borderId="33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18" fillId="3" borderId="33" xfId="0" applyFont="1" applyFill="1" applyBorder="1" applyAlignment="1">
      <alignment horizontal="center" vertical="top"/>
    </xf>
    <xf numFmtId="0" fontId="2" fillId="0" borderId="35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2" fillId="0" borderId="35" xfId="0" applyFont="1" applyBorder="1"/>
    <xf numFmtId="0" fontId="12" fillId="0" borderId="35" xfId="0" applyFont="1" applyBorder="1" applyAlignment="1">
      <alignment horizontal="center"/>
    </xf>
    <xf numFmtId="0" fontId="6" fillId="0" borderId="35" xfId="0" applyFont="1" applyBorder="1"/>
    <xf numFmtId="0" fontId="0" fillId="0" borderId="35" xfId="0" applyBorder="1"/>
    <xf numFmtId="0" fontId="0" fillId="0" borderId="36" xfId="0" applyBorder="1"/>
    <xf numFmtId="22" fontId="29" fillId="3" borderId="0" xfId="0" applyNumberFormat="1" applyFont="1" applyFill="1" applyAlignment="1">
      <alignment vertical="top" shrinkToFit="1"/>
    </xf>
    <xf numFmtId="0" fontId="29" fillId="3" borderId="0" xfId="0" applyFont="1" applyFill="1" applyAlignment="1">
      <alignment vertical="top" shrinkToFit="1"/>
    </xf>
    <xf numFmtId="0" fontId="30" fillId="3" borderId="29" xfId="0" applyFont="1" applyFill="1" applyBorder="1" applyAlignment="1">
      <alignment horizontal="center" vertical="top" shrinkToFit="1"/>
    </xf>
    <xf numFmtId="0" fontId="31" fillId="3" borderId="29" xfId="0" applyFont="1" applyFill="1" applyBorder="1" applyAlignment="1">
      <alignment horizontal="center" vertical="top" shrinkToFit="1"/>
    </xf>
    <xf numFmtId="165" fontId="30" fillId="3" borderId="29" xfId="0" applyNumberFormat="1" applyFont="1" applyFill="1" applyBorder="1" applyAlignment="1">
      <alignment horizontal="center" vertical="top" shrinkToFit="1"/>
    </xf>
    <xf numFmtId="0" fontId="32" fillId="3" borderId="29" xfId="0" applyFont="1" applyFill="1" applyBorder="1" applyAlignment="1">
      <alignment horizontal="center" vertical="top" wrapText="1"/>
    </xf>
    <xf numFmtId="0" fontId="26" fillId="3" borderId="29" xfId="0" applyFont="1" applyFill="1" applyBorder="1" applyAlignment="1">
      <alignment horizontal="center" vertical="top" wrapText="1"/>
    </xf>
    <xf numFmtId="0" fontId="30" fillId="3" borderId="29" xfId="0" applyFont="1" applyFill="1" applyBorder="1" applyAlignment="1">
      <alignment horizontal="center" vertical="top"/>
    </xf>
    <xf numFmtId="0" fontId="30" fillId="3" borderId="0" xfId="0" applyFont="1" applyFill="1" applyBorder="1" applyAlignment="1">
      <alignment horizontal="center" vertical="top"/>
    </xf>
    <xf numFmtId="0" fontId="30" fillId="3" borderId="0" xfId="0" applyFont="1" applyFill="1" applyBorder="1"/>
    <xf numFmtId="0" fontId="33" fillId="3" borderId="0" xfId="0" applyFont="1" applyFill="1" applyBorder="1"/>
    <xf numFmtId="0" fontId="33" fillId="3" borderId="34" xfId="0" applyFont="1" applyFill="1" applyBorder="1"/>
    <xf numFmtId="0" fontId="30" fillId="3" borderId="0" xfId="0" applyFont="1" applyFill="1" applyBorder="1" applyAlignment="1">
      <alignment horizontal="center" vertical="top" shrinkToFit="1"/>
    </xf>
    <xf numFmtId="0" fontId="1" fillId="3" borderId="0" xfId="0" applyFont="1" applyFill="1"/>
    <xf numFmtId="0" fontId="6" fillId="0" borderId="29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vertical="center" textRotation="90" wrapText="1"/>
    </xf>
    <xf numFmtId="0" fontId="17" fillId="0" borderId="17" xfId="0" applyFont="1" applyBorder="1" applyAlignment="1">
      <alignment vertical="center" textRotation="90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C133B5F0-EEE8-46A8-B7FD-31A3540C0123}"/>
  </cellStyles>
  <dxfs count="189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CD05C79A-7F05-4C79-8F0B-3C0C057EA4A8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6E8F1436-506F-4205-B1B5-C03897F98A52}"/>
            </a:ext>
          </a:extLst>
        </xdr:cNvPr>
        <xdr:cNvSpPr/>
      </xdr:nvSpPr>
      <xdr:spPr>
        <a:xfrm>
          <a:off x="6405916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4A1C3BB2-CF2C-4366-8C9E-9482F179F430}"/>
            </a:ext>
          </a:extLst>
        </xdr:cNvPr>
        <xdr:cNvSpPr/>
      </xdr:nvSpPr>
      <xdr:spPr>
        <a:xfrm>
          <a:off x="7592058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472326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1B284F3-69D6-4C01-81C9-62A0FCA16FE7}"/>
            </a:ext>
          </a:extLst>
        </xdr:cNvPr>
        <xdr:cNvSpPr txBox="1"/>
      </xdr:nvSpPr>
      <xdr:spPr>
        <a:xfrm>
          <a:off x="0" y="31242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>
            <v>0</v>
          </cell>
          <cell r="K33">
            <v>0</v>
          </cell>
          <cell r="L33">
            <v>0</v>
          </cell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>
            <v>0</v>
          </cell>
          <cell r="I1305">
            <v>0</v>
          </cell>
        </row>
        <row r="1306">
          <cell r="E1306">
            <v>0</v>
          </cell>
          <cell r="I1306">
            <v>0</v>
          </cell>
        </row>
        <row r="1307">
          <cell r="E1307">
            <v>0</v>
          </cell>
          <cell r="I1307">
            <v>0</v>
          </cell>
        </row>
        <row r="1308">
          <cell r="E1308">
            <v>0</v>
          </cell>
          <cell r="I1308">
            <v>0</v>
          </cell>
        </row>
        <row r="1309">
          <cell r="E1309">
            <v>0</v>
          </cell>
          <cell r="I1309">
            <v>0</v>
          </cell>
        </row>
        <row r="1310">
          <cell r="E1310">
            <v>0</v>
          </cell>
          <cell r="I1310">
            <v>0</v>
          </cell>
        </row>
        <row r="1311">
          <cell r="E1311">
            <v>0</v>
          </cell>
          <cell r="I1311">
            <v>0</v>
          </cell>
        </row>
        <row r="1312">
          <cell r="E1312">
            <v>0</v>
          </cell>
          <cell r="I1312">
            <v>0</v>
          </cell>
        </row>
        <row r="1313">
          <cell r="E1313">
            <v>0</v>
          </cell>
          <cell r="I1313">
            <v>0</v>
          </cell>
        </row>
        <row r="1314">
          <cell r="E1314">
            <v>0</v>
          </cell>
          <cell r="I1314">
            <v>0</v>
          </cell>
        </row>
        <row r="1315">
          <cell r="E1315">
            <v>0</v>
          </cell>
          <cell r="I1315">
            <v>0</v>
          </cell>
        </row>
        <row r="1316">
          <cell r="E1316">
            <v>0</v>
          </cell>
          <cell r="I1316">
            <v>0</v>
          </cell>
        </row>
        <row r="1317">
          <cell r="E1317">
            <v>0</v>
          </cell>
          <cell r="I1317">
            <v>0</v>
          </cell>
        </row>
        <row r="1318">
          <cell r="E1318">
            <v>0</v>
          </cell>
          <cell r="I1318">
            <v>0</v>
          </cell>
        </row>
        <row r="1319">
          <cell r="E1319">
            <v>0</v>
          </cell>
          <cell r="I1319">
            <v>0</v>
          </cell>
        </row>
        <row r="1320">
          <cell r="E1320">
            <v>0</v>
          </cell>
          <cell r="I1320">
            <v>0</v>
          </cell>
        </row>
        <row r="1321">
          <cell r="E1321">
            <v>0</v>
          </cell>
          <cell r="I1321">
            <v>0</v>
          </cell>
        </row>
        <row r="1322">
          <cell r="E1322">
            <v>0</v>
          </cell>
          <cell r="I1322">
            <v>0</v>
          </cell>
        </row>
        <row r="1323">
          <cell r="E1323">
            <v>0</v>
          </cell>
          <cell r="I1323">
            <v>0</v>
          </cell>
        </row>
        <row r="1324">
          <cell r="E1324">
            <v>0</v>
          </cell>
          <cell r="I1324">
            <v>0</v>
          </cell>
        </row>
        <row r="1325">
          <cell r="E1325">
            <v>0</v>
          </cell>
          <cell r="I1325">
            <v>0</v>
          </cell>
        </row>
        <row r="1326">
          <cell r="E1326">
            <v>0</v>
          </cell>
          <cell r="I1326">
            <v>0</v>
          </cell>
        </row>
        <row r="1327">
          <cell r="E1327">
            <v>0</v>
          </cell>
          <cell r="I1327">
            <v>0</v>
          </cell>
        </row>
        <row r="1328">
          <cell r="E1328">
            <v>0</v>
          </cell>
          <cell r="I1328">
            <v>0</v>
          </cell>
        </row>
        <row r="1329">
          <cell r="E1329">
            <v>0</v>
          </cell>
          <cell r="I1329">
            <v>0</v>
          </cell>
        </row>
        <row r="1330">
          <cell r="E1330">
            <v>0</v>
          </cell>
          <cell r="I1330">
            <v>0</v>
          </cell>
        </row>
        <row r="1331">
          <cell r="E1331">
            <v>0</v>
          </cell>
          <cell r="I1331">
            <v>0</v>
          </cell>
        </row>
        <row r="1332">
          <cell r="E1332">
            <v>0</v>
          </cell>
          <cell r="I1332">
            <v>0</v>
          </cell>
        </row>
        <row r="1333">
          <cell r="E1333">
            <v>0</v>
          </cell>
          <cell r="I1333">
            <v>0</v>
          </cell>
        </row>
        <row r="1334">
          <cell r="E1334">
            <v>0</v>
          </cell>
          <cell r="I1334">
            <v>0</v>
          </cell>
        </row>
        <row r="1335">
          <cell r="E1335">
            <v>0</v>
          </cell>
          <cell r="I1335">
            <v>0</v>
          </cell>
        </row>
        <row r="1336">
          <cell r="E1336">
            <v>0</v>
          </cell>
          <cell r="I1336">
            <v>0</v>
          </cell>
        </row>
        <row r="1337">
          <cell r="E1337">
            <v>0</v>
          </cell>
          <cell r="I1337">
            <v>0</v>
          </cell>
        </row>
        <row r="1338">
          <cell r="E1338">
            <v>0</v>
          </cell>
          <cell r="I1338">
            <v>0</v>
          </cell>
        </row>
        <row r="1339">
          <cell r="E1339">
            <v>0</v>
          </cell>
          <cell r="I1339">
            <v>0</v>
          </cell>
        </row>
        <row r="1340">
          <cell r="E1340">
            <v>0</v>
          </cell>
          <cell r="I1340">
            <v>0</v>
          </cell>
        </row>
        <row r="1341">
          <cell r="E1341">
            <v>0</v>
          </cell>
          <cell r="I1341">
            <v>0</v>
          </cell>
        </row>
        <row r="1342">
          <cell r="E1342">
            <v>0</v>
          </cell>
          <cell r="I1342">
            <v>0</v>
          </cell>
        </row>
        <row r="1343">
          <cell r="E1343">
            <v>0</v>
          </cell>
          <cell r="I1343">
            <v>0</v>
          </cell>
        </row>
        <row r="1344">
          <cell r="E1344">
            <v>0</v>
          </cell>
          <cell r="I1344">
            <v>0</v>
          </cell>
        </row>
        <row r="1345">
          <cell r="E1345">
            <v>0</v>
          </cell>
          <cell r="I1345">
            <v>0</v>
          </cell>
        </row>
        <row r="1346">
          <cell r="E1346">
            <v>0</v>
          </cell>
          <cell r="I1346">
            <v>0</v>
          </cell>
        </row>
        <row r="1347">
          <cell r="E1347">
            <v>0</v>
          </cell>
          <cell r="I1347">
            <v>0</v>
          </cell>
        </row>
        <row r="1348">
          <cell r="E1348">
            <v>0</v>
          </cell>
          <cell r="I1348">
            <v>0</v>
          </cell>
        </row>
        <row r="1349">
          <cell r="E1349">
            <v>0</v>
          </cell>
          <cell r="I1349">
            <v>0</v>
          </cell>
        </row>
        <row r="1350">
          <cell r="E1350">
            <v>0</v>
          </cell>
          <cell r="I1350">
            <v>0</v>
          </cell>
        </row>
        <row r="1351">
          <cell r="E1351">
            <v>0</v>
          </cell>
          <cell r="I1351">
            <v>0</v>
          </cell>
        </row>
        <row r="1352">
          <cell r="E1352">
            <v>0</v>
          </cell>
          <cell r="I1352">
            <v>0</v>
          </cell>
        </row>
        <row r="1353">
          <cell r="E1353">
            <v>0</v>
          </cell>
          <cell r="I1353">
            <v>0</v>
          </cell>
        </row>
        <row r="1354">
          <cell r="E1354">
            <v>0</v>
          </cell>
          <cell r="I1354">
            <v>0</v>
          </cell>
        </row>
        <row r="1355">
          <cell r="E1355">
            <v>0</v>
          </cell>
          <cell r="I1355">
            <v>0</v>
          </cell>
        </row>
        <row r="1356">
          <cell r="E1356">
            <v>0</v>
          </cell>
          <cell r="I1356">
            <v>0</v>
          </cell>
        </row>
        <row r="1357">
          <cell r="E1357">
            <v>0</v>
          </cell>
          <cell r="I1357">
            <v>0</v>
          </cell>
        </row>
        <row r="1358">
          <cell r="E1358">
            <v>0</v>
          </cell>
          <cell r="I1358">
            <v>0</v>
          </cell>
        </row>
        <row r="1359">
          <cell r="E1359">
            <v>0</v>
          </cell>
          <cell r="I1359">
            <v>0</v>
          </cell>
        </row>
        <row r="1360">
          <cell r="E1360">
            <v>0</v>
          </cell>
          <cell r="I1360">
            <v>0</v>
          </cell>
        </row>
        <row r="1361">
          <cell r="E1361">
            <v>0</v>
          </cell>
          <cell r="I1361">
            <v>0</v>
          </cell>
        </row>
        <row r="1362">
          <cell r="E1362">
            <v>0</v>
          </cell>
          <cell r="I1362">
            <v>0</v>
          </cell>
        </row>
        <row r="1363">
          <cell r="E1363">
            <v>0</v>
          </cell>
          <cell r="I1363">
            <v>0</v>
          </cell>
        </row>
        <row r="1364">
          <cell r="E1364">
            <v>0</v>
          </cell>
          <cell r="I1364">
            <v>0</v>
          </cell>
        </row>
        <row r="1365">
          <cell r="E1365">
            <v>0</v>
          </cell>
          <cell r="I1365">
            <v>0</v>
          </cell>
        </row>
        <row r="1366">
          <cell r="E1366">
            <v>0</v>
          </cell>
          <cell r="I1366">
            <v>0</v>
          </cell>
        </row>
        <row r="1367">
          <cell r="E1367">
            <v>0</v>
          </cell>
          <cell r="I1367">
            <v>0</v>
          </cell>
        </row>
        <row r="1368">
          <cell r="E1368">
            <v>0</v>
          </cell>
          <cell r="I1368">
            <v>0</v>
          </cell>
        </row>
        <row r="1369">
          <cell r="E1369">
            <v>0</v>
          </cell>
          <cell r="I1369">
            <v>0</v>
          </cell>
        </row>
        <row r="1370">
          <cell r="E1370">
            <v>0</v>
          </cell>
          <cell r="I1370">
            <v>0</v>
          </cell>
        </row>
        <row r="1371">
          <cell r="E1371">
            <v>0</v>
          </cell>
          <cell r="I1371">
            <v>0</v>
          </cell>
        </row>
        <row r="1372">
          <cell r="E1372">
            <v>0</v>
          </cell>
          <cell r="I1372">
            <v>0</v>
          </cell>
        </row>
        <row r="1373">
          <cell r="E1373">
            <v>0</v>
          </cell>
          <cell r="I1373">
            <v>0</v>
          </cell>
        </row>
        <row r="1374">
          <cell r="E1374">
            <v>0</v>
          </cell>
          <cell r="I1374">
            <v>0</v>
          </cell>
        </row>
        <row r="1375">
          <cell r="E1375">
            <v>0</v>
          </cell>
          <cell r="I1375">
            <v>0</v>
          </cell>
        </row>
        <row r="1376">
          <cell r="E1376">
            <v>0</v>
          </cell>
          <cell r="I1376">
            <v>0</v>
          </cell>
        </row>
        <row r="1377">
          <cell r="E1377">
            <v>0</v>
          </cell>
          <cell r="I1377">
            <v>0</v>
          </cell>
        </row>
        <row r="1378">
          <cell r="E1378">
            <v>0</v>
          </cell>
          <cell r="I1378">
            <v>0</v>
          </cell>
        </row>
        <row r="1379">
          <cell r="E1379">
            <v>0</v>
          </cell>
          <cell r="I1379">
            <v>0</v>
          </cell>
        </row>
        <row r="1380">
          <cell r="E1380">
            <v>0</v>
          </cell>
          <cell r="I1380">
            <v>0</v>
          </cell>
        </row>
        <row r="1381">
          <cell r="E1381">
            <v>0</v>
          </cell>
          <cell r="I1381">
            <v>0</v>
          </cell>
        </row>
        <row r="1382">
          <cell r="E1382">
            <v>0</v>
          </cell>
          <cell r="I1382">
            <v>0</v>
          </cell>
        </row>
        <row r="1383">
          <cell r="E1383">
            <v>0</v>
          </cell>
          <cell r="I1383">
            <v>0</v>
          </cell>
        </row>
        <row r="1384">
          <cell r="E1384">
            <v>0</v>
          </cell>
          <cell r="I1384">
            <v>0</v>
          </cell>
        </row>
        <row r="1385">
          <cell r="E1385">
            <v>0</v>
          </cell>
          <cell r="I1385">
            <v>0</v>
          </cell>
        </row>
        <row r="1386">
          <cell r="E1386">
            <v>0</v>
          </cell>
          <cell r="I1386">
            <v>0</v>
          </cell>
        </row>
        <row r="1387">
          <cell r="E1387">
            <v>0</v>
          </cell>
          <cell r="I1387">
            <v>0</v>
          </cell>
        </row>
        <row r="1388">
          <cell r="E1388">
            <v>0</v>
          </cell>
          <cell r="I1388">
            <v>0</v>
          </cell>
        </row>
        <row r="1389">
          <cell r="E1389">
            <v>0</v>
          </cell>
          <cell r="I1389">
            <v>0</v>
          </cell>
        </row>
        <row r="1390">
          <cell r="E1390">
            <v>0</v>
          </cell>
          <cell r="I1390">
            <v>0</v>
          </cell>
        </row>
        <row r="1391">
          <cell r="E1391">
            <v>0</v>
          </cell>
          <cell r="I1391">
            <v>0</v>
          </cell>
        </row>
        <row r="1392">
          <cell r="E1392">
            <v>0</v>
          </cell>
          <cell r="I1392">
            <v>0</v>
          </cell>
        </row>
        <row r="1393">
          <cell r="E1393">
            <v>0</v>
          </cell>
          <cell r="I1393">
            <v>0</v>
          </cell>
        </row>
        <row r="1394">
          <cell r="E1394">
            <v>0</v>
          </cell>
          <cell r="I1394">
            <v>0</v>
          </cell>
        </row>
        <row r="1395">
          <cell r="E1395">
            <v>0</v>
          </cell>
          <cell r="I1395">
            <v>0</v>
          </cell>
        </row>
        <row r="1396">
          <cell r="E1396">
            <v>0</v>
          </cell>
          <cell r="I1396">
            <v>0</v>
          </cell>
        </row>
        <row r="1397">
          <cell r="E1397">
            <v>0</v>
          </cell>
          <cell r="I1397">
            <v>0</v>
          </cell>
        </row>
        <row r="1398">
          <cell r="E1398">
            <v>0</v>
          </cell>
          <cell r="I1398">
            <v>0</v>
          </cell>
        </row>
        <row r="1399">
          <cell r="E1399">
            <v>0</v>
          </cell>
          <cell r="I1399">
            <v>0</v>
          </cell>
        </row>
        <row r="1400">
          <cell r="E1400">
            <v>0</v>
          </cell>
          <cell r="I1400">
            <v>0</v>
          </cell>
        </row>
        <row r="1401">
          <cell r="E1401">
            <v>0</v>
          </cell>
          <cell r="I1401">
            <v>0</v>
          </cell>
        </row>
        <row r="1402">
          <cell r="E1402">
            <v>0</v>
          </cell>
          <cell r="I1402">
            <v>0</v>
          </cell>
        </row>
        <row r="1403">
          <cell r="E1403">
            <v>0</v>
          </cell>
          <cell r="I1403">
            <v>0</v>
          </cell>
        </row>
        <row r="1404">
          <cell r="E1404">
            <v>0</v>
          </cell>
          <cell r="I1404">
            <v>0</v>
          </cell>
        </row>
        <row r="1405">
          <cell r="E1405">
            <v>0</v>
          </cell>
          <cell r="I1405">
            <v>0</v>
          </cell>
        </row>
        <row r="1406">
          <cell r="E1406">
            <v>0</v>
          </cell>
          <cell r="I1406">
            <v>0</v>
          </cell>
        </row>
        <row r="1407">
          <cell r="E1407">
            <v>0</v>
          </cell>
          <cell r="I1407">
            <v>0</v>
          </cell>
        </row>
        <row r="1408">
          <cell r="E1408">
            <v>0</v>
          </cell>
          <cell r="I1408">
            <v>0</v>
          </cell>
        </row>
        <row r="1409">
          <cell r="E1409">
            <v>0</v>
          </cell>
          <cell r="I1409">
            <v>0</v>
          </cell>
        </row>
        <row r="1410">
          <cell r="E1410">
            <v>0</v>
          </cell>
          <cell r="I1410">
            <v>0</v>
          </cell>
        </row>
        <row r="1411">
          <cell r="E1411">
            <v>0</v>
          </cell>
          <cell r="I1411">
            <v>0</v>
          </cell>
        </row>
        <row r="1412">
          <cell r="E1412">
            <v>0</v>
          </cell>
          <cell r="I1412">
            <v>0</v>
          </cell>
        </row>
        <row r="1413">
          <cell r="E1413">
            <v>0</v>
          </cell>
          <cell r="I1413">
            <v>0</v>
          </cell>
        </row>
        <row r="1414">
          <cell r="E1414">
            <v>0</v>
          </cell>
          <cell r="I1414">
            <v>0</v>
          </cell>
        </row>
        <row r="1415">
          <cell r="E1415">
            <v>0</v>
          </cell>
          <cell r="I1415">
            <v>0</v>
          </cell>
        </row>
        <row r="1416">
          <cell r="E1416">
            <v>0</v>
          </cell>
          <cell r="I1416">
            <v>0</v>
          </cell>
        </row>
        <row r="1417">
          <cell r="E1417">
            <v>0</v>
          </cell>
          <cell r="I1417">
            <v>0</v>
          </cell>
        </row>
        <row r="1418">
          <cell r="E1418">
            <v>0</v>
          </cell>
          <cell r="I1418">
            <v>0</v>
          </cell>
        </row>
        <row r="1419">
          <cell r="E1419">
            <v>0</v>
          </cell>
          <cell r="I1419">
            <v>0</v>
          </cell>
        </row>
        <row r="1420">
          <cell r="E1420">
            <v>0</v>
          </cell>
          <cell r="I1420">
            <v>0</v>
          </cell>
        </row>
        <row r="1421">
          <cell r="E1421">
            <v>0</v>
          </cell>
          <cell r="I1421">
            <v>0</v>
          </cell>
        </row>
        <row r="1422">
          <cell r="E1422">
            <v>0</v>
          </cell>
          <cell r="I1422">
            <v>0</v>
          </cell>
        </row>
        <row r="1423">
          <cell r="E1423">
            <v>0</v>
          </cell>
          <cell r="I1423">
            <v>0</v>
          </cell>
        </row>
        <row r="1424">
          <cell r="E1424">
            <v>0</v>
          </cell>
          <cell r="I1424">
            <v>0</v>
          </cell>
        </row>
        <row r="1425">
          <cell r="E1425">
            <v>0</v>
          </cell>
          <cell r="I1425">
            <v>0</v>
          </cell>
        </row>
        <row r="1426">
          <cell r="E1426">
            <v>0</v>
          </cell>
          <cell r="I1426">
            <v>0</v>
          </cell>
        </row>
        <row r="1427">
          <cell r="E1427">
            <v>0</v>
          </cell>
          <cell r="I1427">
            <v>0</v>
          </cell>
        </row>
        <row r="1428">
          <cell r="E1428">
            <v>0</v>
          </cell>
          <cell r="I1428">
            <v>0</v>
          </cell>
        </row>
        <row r="1429">
          <cell r="E1429">
            <v>0</v>
          </cell>
          <cell r="I1429">
            <v>0</v>
          </cell>
        </row>
        <row r="1430">
          <cell r="E1430">
            <v>0</v>
          </cell>
          <cell r="I1430">
            <v>0</v>
          </cell>
        </row>
        <row r="1431">
          <cell r="E1431">
            <v>0</v>
          </cell>
          <cell r="I1431">
            <v>0</v>
          </cell>
        </row>
        <row r="1432">
          <cell r="E1432">
            <v>0</v>
          </cell>
          <cell r="I1432">
            <v>0</v>
          </cell>
        </row>
        <row r="1433">
          <cell r="E1433">
            <v>0</v>
          </cell>
          <cell r="I1433">
            <v>0</v>
          </cell>
        </row>
        <row r="1434">
          <cell r="E1434">
            <v>0</v>
          </cell>
          <cell r="I1434">
            <v>0</v>
          </cell>
        </row>
        <row r="1435">
          <cell r="E1435">
            <v>0</v>
          </cell>
          <cell r="I1435">
            <v>0</v>
          </cell>
        </row>
        <row r="1436">
          <cell r="E1436">
            <v>0</v>
          </cell>
          <cell r="I1436">
            <v>0</v>
          </cell>
        </row>
        <row r="1437">
          <cell r="E1437">
            <v>0</v>
          </cell>
          <cell r="I1437">
            <v>0</v>
          </cell>
        </row>
        <row r="1438">
          <cell r="E1438">
            <v>0</v>
          </cell>
          <cell r="I1438">
            <v>0</v>
          </cell>
        </row>
        <row r="1439">
          <cell r="E1439">
            <v>0</v>
          </cell>
          <cell r="I1439">
            <v>0</v>
          </cell>
        </row>
        <row r="1440">
          <cell r="E1440">
            <v>0</v>
          </cell>
          <cell r="I1440">
            <v>0</v>
          </cell>
        </row>
        <row r="1441">
          <cell r="E1441">
            <v>0</v>
          </cell>
          <cell r="I1441">
            <v>0</v>
          </cell>
        </row>
        <row r="1442">
          <cell r="E1442">
            <v>0</v>
          </cell>
          <cell r="I1442">
            <v>0</v>
          </cell>
        </row>
        <row r="1443">
          <cell r="E1443">
            <v>0</v>
          </cell>
          <cell r="I1443">
            <v>0</v>
          </cell>
        </row>
        <row r="1444">
          <cell r="E1444">
            <v>0</v>
          </cell>
          <cell r="I1444">
            <v>0</v>
          </cell>
        </row>
        <row r="1445">
          <cell r="E1445">
            <v>0</v>
          </cell>
          <cell r="I1445">
            <v>0</v>
          </cell>
        </row>
        <row r="1446">
          <cell r="E1446">
            <v>0</v>
          </cell>
          <cell r="I1446">
            <v>0</v>
          </cell>
        </row>
        <row r="1447">
          <cell r="E1447">
            <v>0</v>
          </cell>
          <cell r="I1447">
            <v>0</v>
          </cell>
        </row>
        <row r="1448">
          <cell r="E1448">
            <v>0</v>
          </cell>
          <cell r="I1448">
            <v>0</v>
          </cell>
        </row>
        <row r="1449">
          <cell r="E1449">
            <v>0</v>
          </cell>
          <cell r="I1449">
            <v>0</v>
          </cell>
        </row>
        <row r="1450">
          <cell r="E1450">
            <v>0</v>
          </cell>
          <cell r="I1450">
            <v>0</v>
          </cell>
        </row>
        <row r="1451">
          <cell r="E1451">
            <v>0</v>
          </cell>
          <cell r="I1451">
            <v>0</v>
          </cell>
        </row>
        <row r="1452">
          <cell r="E1452">
            <v>0</v>
          </cell>
          <cell r="I1452">
            <v>0</v>
          </cell>
        </row>
        <row r="1453">
          <cell r="E1453">
            <v>0</v>
          </cell>
          <cell r="I1453">
            <v>0</v>
          </cell>
        </row>
        <row r="1454">
          <cell r="E1454">
            <v>0</v>
          </cell>
          <cell r="I1454">
            <v>0</v>
          </cell>
        </row>
        <row r="1455">
          <cell r="E1455">
            <v>0</v>
          </cell>
          <cell r="I1455">
            <v>0</v>
          </cell>
        </row>
        <row r="1456">
          <cell r="E1456">
            <v>0</v>
          </cell>
          <cell r="I1456">
            <v>0</v>
          </cell>
        </row>
        <row r="1457">
          <cell r="E1457">
            <v>0</v>
          </cell>
          <cell r="I1457">
            <v>0</v>
          </cell>
        </row>
        <row r="1458">
          <cell r="E1458">
            <v>0</v>
          </cell>
          <cell r="I1458">
            <v>0</v>
          </cell>
        </row>
        <row r="1459">
          <cell r="E1459">
            <v>0</v>
          </cell>
          <cell r="I1459">
            <v>0</v>
          </cell>
        </row>
        <row r="1460">
          <cell r="E1460">
            <v>0</v>
          </cell>
          <cell r="I1460">
            <v>0</v>
          </cell>
        </row>
        <row r="1461">
          <cell r="E1461">
            <v>0</v>
          </cell>
          <cell r="I1461">
            <v>0</v>
          </cell>
        </row>
        <row r="1462">
          <cell r="E1462">
            <v>0</v>
          </cell>
          <cell r="I1462">
            <v>0</v>
          </cell>
        </row>
        <row r="1463">
          <cell r="E1463">
            <v>0</v>
          </cell>
          <cell r="I1463">
            <v>0</v>
          </cell>
        </row>
        <row r="1464">
          <cell r="E1464">
            <v>0</v>
          </cell>
          <cell r="I1464">
            <v>0</v>
          </cell>
        </row>
        <row r="1465">
          <cell r="E1465">
            <v>0</v>
          </cell>
          <cell r="I1465">
            <v>0</v>
          </cell>
        </row>
        <row r="1466">
          <cell r="E1466">
            <v>0</v>
          </cell>
          <cell r="I1466">
            <v>0</v>
          </cell>
        </row>
        <row r="1467">
          <cell r="E1467">
            <v>0</v>
          </cell>
          <cell r="I1467">
            <v>0</v>
          </cell>
        </row>
        <row r="1468">
          <cell r="E1468">
            <v>0</v>
          </cell>
          <cell r="I1468">
            <v>0</v>
          </cell>
        </row>
        <row r="1469">
          <cell r="E1469">
            <v>0</v>
          </cell>
          <cell r="I1469">
            <v>0</v>
          </cell>
        </row>
        <row r="1470">
          <cell r="E1470">
            <v>0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>
            <v>0</v>
          </cell>
          <cell r="I1472">
            <v>0</v>
          </cell>
        </row>
        <row r="1473">
          <cell r="E1473">
            <v>0</v>
          </cell>
          <cell r="I1473">
            <v>0</v>
          </cell>
        </row>
        <row r="1474">
          <cell r="E1474">
            <v>0</v>
          </cell>
          <cell r="I1474">
            <v>0</v>
          </cell>
        </row>
        <row r="1475">
          <cell r="E1475">
            <v>0</v>
          </cell>
          <cell r="I1475">
            <v>0</v>
          </cell>
        </row>
        <row r="1476">
          <cell r="E1476">
            <v>0</v>
          </cell>
          <cell r="I1476">
            <v>0</v>
          </cell>
        </row>
        <row r="1477">
          <cell r="E1477">
            <v>0</v>
          </cell>
          <cell r="I1477">
            <v>0</v>
          </cell>
        </row>
        <row r="1478">
          <cell r="E1478">
            <v>0</v>
          </cell>
          <cell r="I1478">
            <v>0</v>
          </cell>
        </row>
        <row r="1479">
          <cell r="E1479">
            <v>0</v>
          </cell>
          <cell r="I1479">
            <v>0</v>
          </cell>
        </row>
        <row r="1480">
          <cell r="E1480">
            <v>0</v>
          </cell>
          <cell r="I1480">
            <v>0</v>
          </cell>
        </row>
        <row r="1481">
          <cell r="E1481">
            <v>0</v>
          </cell>
          <cell r="I1481">
            <v>0</v>
          </cell>
        </row>
        <row r="1482">
          <cell r="E1482">
            <v>0</v>
          </cell>
          <cell r="I1482">
            <v>0</v>
          </cell>
        </row>
        <row r="1483">
          <cell r="E1483">
            <v>0</v>
          </cell>
          <cell r="I1483">
            <v>0</v>
          </cell>
        </row>
        <row r="1484">
          <cell r="E1484">
            <v>0</v>
          </cell>
          <cell r="I1484">
            <v>0</v>
          </cell>
        </row>
        <row r="1485">
          <cell r="E1485">
            <v>0</v>
          </cell>
          <cell r="I1485">
            <v>0</v>
          </cell>
        </row>
        <row r="1486">
          <cell r="E1486">
            <v>0</v>
          </cell>
          <cell r="I1486">
            <v>0</v>
          </cell>
        </row>
        <row r="1487">
          <cell r="E1487">
            <v>0</v>
          </cell>
          <cell r="I1487">
            <v>0</v>
          </cell>
        </row>
        <row r="1488">
          <cell r="E1488">
            <v>0</v>
          </cell>
          <cell r="I1488">
            <v>0</v>
          </cell>
        </row>
        <row r="1489">
          <cell r="E1489">
            <v>0</v>
          </cell>
          <cell r="I1489">
            <v>0</v>
          </cell>
        </row>
        <row r="1490">
          <cell r="E1490">
            <v>0</v>
          </cell>
          <cell r="I1490">
            <v>0</v>
          </cell>
        </row>
        <row r="1491">
          <cell r="E1491">
            <v>0</v>
          </cell>
          <cell r="I1491">
            <v>0</v>
          </cell>
        </row>
        <row r="1492">
          <cell r="E1492">
            <v>0</v>
          </cell>
          <cell r="I1492">
            <v>0</v>
          </cell>
        </row>
        <row r="1493">
          <cell r="E1493">
            <v>0</v>
          </cell>
          <cell r="I1493">
            <v>0</v>
          </cell>
        </row>
        <row r="1494">
          <cell r="E1494">
            <v>0</v>
          </cell>
          <cell r="I1494">
            <v>0</v>
          </cell>
        </row>
        <row r="1495">
          <cell r="E1495">
            <v>0</v>
          </cell>
          <cell r="I1495">
            <v>0</v>
          </cell>
        </row>
        <row r="1496">
          <cell r="E1496">
            <v>0</v>
          </cell>
          <cell r="I1496">
            <v>0</v>
          </cell>
        </row>
        <row r="1497">
          <cell r="E1497">
            <v>0</v>
          </cell>
          <cell r="I1497">
            <v>0</v>
          </cell>
        </row>
        <row r="1498">
          <cell r="E1498">
            <v>0</v>
          </cell>
          <cell r="I1498">
            <v>0</v>
          </cell>
        </row>
        <row r="1499">
          <cell r="E1499">
            <v>0</v>
          </cell>
          <cell r="I1499">
            <v>0</v>
          </cell>
        </row>
        <row r="1500">
          <cell r="E1500">
            <v>0</v>
          </cell>
          <cell r="I1500">
            <v>0</v>
          </cell>
        </row>
        <row r="1501">
          <cell r="E1501">
            <v>0</v>
          </cell>
          <cell r="I1501">
            <v>0</v>
          </cell>
        </row>
        <row r="1502">
          <cell r="E1502">
            <v>0</v>
          </cell>
          <cell r="I1502">
            <v>0</v>
          </cell>
        </row>
        <row r="1503">
          <cell r="E1503">
            <v>0</v>
          </cell>
          <cell r="I1503">
            <v>0</v>
          </cell>
        </row>
        <row r="1504">
          <cell r="E1504">
            <v>0</v>
          </cell>
          <cell r="I1504">
            <v>0</v>
          </cell>
        </row>
        <row r="1505">
          <cell r="E1505">
            <v>0</v>
          </cell>
          <cell r="I1505">
            <v>0</v>
          </cell>
        </row>
        <row r="1506">
          <cell r="E1506">
            <v>0</v>
          </cell>
          <cell r="I1506">
            <v>0</v>
          </cell>
        </row>
        <row r="1507">
          <cell r="E1507">
            <v>0</v>
          </cell>
          <cell r="I1507">
            <v>0</v>
          </cell>
        </row>
        <row r="1508">
          <cell r="E1508">
            <v>0</v>
          </cell>
          <cell r="I1508">
            <v>0</v>
          </cell>
        </row>
        <row r="1509">
          <cell r="E1509">
            <v>0</v>
          </cell>
          <cell r="I1509">
            <v>0</v>
          </cell>
        </row>
        <row r="1510">
          <cell r="E1510">
            <v>0</v>
          </cell>
          <cell r="I1510">
            <v>0</v>
          </cell>
        </row>
        <row r="1511">
          <cell r="E1511">
            <v>0</v>
          </cell>
          <cell r="I1511">
            <v>0</v>
          </cell>
        </row>
        <row r="1512">
          <cell r="E1512">
            <v>0</v>
          </cell>
          <cell r="I1512">
            <v>0</v>
          </cell>
        </row>
        <row r="1513">
          <cell r="E1513">
            <v>0</v>
          </cell>
          <cell r="I1513">
            <v>0</v>
          </cell>
        </row>
        <row r="1514">
          <cell r="E1514">
            <v>0</v>
          </cell>
          <cell r="I1514">
            <v>0</v>
          </cell>
        </row>
        <row r="1515">
          <cell r="E1515">
            <v>0</v>
          </cell>
          <cell r="I1515">
            <v>0</v>
          </cell>
        </row>
        <row r="1516">
          <cell r="E1516">
            <v>0</v>
          </cell>
          <cell r="I1516">
            <v>0</v>
          </cell>
        </row>
        <row r="1517">
          <cell r="E1517">
            <v>0</v>
          </cell>
          <cell r="I1517">
            <v>0</v>
          </cell>
        </row>
        <row r="1518">
          <cell r="E1518">
            <v>0</v>
          </cell>
          <cell r="I1518">
            <v>0</v>
          </cell>
        </row>
        <row r="1519">
          <cell r="E1519">
            <v>0</v>
          </cell>
          <cell r="I1519">
            <v>0</v>
          </cell>
        </row>
        <row r="1520">
          <cell r="E1520">
            <v>0</v>
          </cell>
          <cell r="I1520">
            <v>0</v>
          </cell>
        </row>
        <row r="1521">
          <cell r="E1521">
            <v>0</v>
          </cell>
          <cell r="I1521">
            <v>0</v>
          </cell>
        </row>
        <row r="1522">
          <cell r="E1522">
            <v>0</v>
          </cell>
          <cell r="I1522">
            <v>0</v>
          </cell>
        </row>
        <row r="1523">
          <cell r="E1523">
            <v>0</v>
          </cell>
          <cell r="I1523">
            <v>0</v>
          </cell>
        </row>
        <row r="1524">
          <cell r="E1524">
            <v>0</v>
          </cell>
          <cell r="I1524">
            <v>0</v>
          </cell>
        </row>
        <row r="1525">
          <cell r="E1525">
            <v>0</v>
          </cell>
          <cell r="I1525">
            <v>0</v>
          </cell>
        </row>
        <row r="1526">
          <cell r="E1526">
            <v>0</v>
          </cell>
          <cell r="I1526">
            <v>0</v>
          </cell>
        </row>
        <row r="1527">
          <cell r="E1527">
            <v>0</v>
          </cell>
          <cell r="I1527">
            <v>0</v>
          </cell>
        </row>
        <row r="1528">
          <cell r="E1528">
            <v>0</v>
          </cell>
          <cell r="I1528">
            <v>0</v>
          </cell>
        </row>
        <row r="1529">
          <cell r="E1529">
            <v>0</v>
          </cell>
          <cell r="I1529">
            <v>0</v>
          </cell>
        </row>
        <row r="1530">
          <cell r="E1530">
            <v>0</v>
          </cell>
          <cell r="I1530">
            <v>0</v>
          </cell>
        </row>
        <row r="1531">
          <cell r="E1531">
            <v>0</v>
          </cell>
          <cell r="I1531">
            <v>0</v>
          </cell>
        </row>
        <row r="1532">
          <cell r="E1532">
            <v>0</v>
          </cell>
          <cell r="I1532">
            <v>0</v>
          </cell>
        </row>
        <row r="1533">
          <cell r="E1533">
            <v>0</v>
          </cell>
          <cell r="I1533">
            <v>0</v>
          </cell>
        </row>
        <row r="1534">
          <cell r="E1534">
            <v>0</v>
          </cell>
          <cell r="I1534">
            <v>0</v>
          </cell>
        </row>
        <row r="1535">
          <cell r="E1535">
            <v>0</v>
          </cell>
          <cell r="I1535">
            <v>0</v>
          </cell>
        </row>
        <row r="1536">
          <cell r="E1536">
            <v>0</v>
          </cell>
          <cell r="I1536">
            <v>0</v>
          </cell>
        </row>
        <row r="1537">
          <cell r="E1537">
            <v>0</v>
          </cell>
          <cell r="I1537">
            <v>0</v>
          </cell>
        </row>
        <row r="1538">
          <cell r="E1538">
            <v>0</v>
          </cell>
          <cell r="I1538">
            <v>0</v>
          </cell>
        </row>
        <row r="1539">
          <cell r="E1539">
            <v>0</v>
          </cell>
          <cell r="I1539">
            <v>0</v>
          </cell>
        </row>
        <row r="1540">
          <cell r="E1540">
            <v>0</v>
          </cell>
          <cell r="I1540">
            <v>0</v>
          </cell>
        </row>
        <row r="1541">
          <cell r="E1541">
            <v>0</v>
          </cell>
          <cell r="I1541">
            <v>0</v>
          </cell>
        </row>
        <row r="1542">
          <cell r="E1542">
            <v>0</v>
          </cell>
          <cell r="I1542">
            <v>0</v>
          </cell>
        </row>
        <row r="1543">
          <cell r="E1543">
            <v>0</v>
          </cell>
          <cell r="I1543">
            <v>0</v>
          </cell>
        </row>
        <row r="1544">
          <cell r="E1544">
            <v>0</v>
          </cell>
          <cell r="I1544">
            <v>0</v>
          </cell>
        </row>
        <row r="1545">
          <cell r="E1545">
            <v>0</v>
          </cell>
          <cell r="I1545">
            <v>0</v>
          </cell>
        </row>
        <row r="1546">
          <cell r="E1546">
            <v>0</v>
          </cell>
          <cell r="I1546">
            <v>0</v>
          </cell>
        </row>
        <row r="1547">
          <cell r="E1547">
            <v>0</v>
          </cell>
          <cell r="I1547">
            <v>0</v>
          </cell>
        </row>
        <row r="1548">
          <cell r="E1548">
            <v>0</v>
          </cell>
          <cell r="I1548">
            <v>0</v>
          </cell>
        </row>
        <row r="1549">
          <cell r="E1549">
            <v>0</v>
          </cell>
          <cell r="I1549">
            <v>0</v>
          </cell>
        </row>
        <row r="1550">
          <cell r="E1550">
            <v>0</v>
          </cell>
          <cell r="I1550">
            <v>0</v>
          </cell>
        </row>
        <row r="1551">
          <cell r="E1551">
            <v>0</v>
          </cell>
          <cell r="I1551">
            <v>0</v>
          </cell>
        </row>
        <row r="1552">
          <cell r="E1552">
            <v>0</v>
          </cell>
          <cell r="I1552">
            <v>0</v>
          </cell>
        </row>
        <row r="1553">
          <cell r="E1553">
            <v>0</v>
          </cell>
          <cell r="I1553">
            <v>0</v>
          </cell>
        </row>
        <row r="1554">
          <cell r="E1554">
            <v>0</v>
          </cell>
          <cell r="I1554">
            <v>0</v>
          </cell>
        </row>
        <row r="1555">
          <cell r="E1555">
            <v>0</v>
          </cell>
          <cell r="I1555">
            <v>0</v>
          </cell>
        </row>
        <row r="1556">
          <cell r="E1556">
            <v>0</v>
          </cell>
          <cell r="I1556">
            <v>0</v>
          </cell>
        </row>
        <row r="1557">
          <cell r="E1557">
            <v>0</v>
          </cell>
          <cell r="I1557">
            <v>0</v>
          </cell>
        </row>
        <row r="1558">
          <cell r="E1558">
            <v>0</v>
          </cell>
          <cell r="I1558">
            <v>0</v>
          </cell>
        </row>
        <row r="1559">
          <cell r="E1559">
            <v>0</v>
          </cell>
          <cell r="I1559">
            <v>0</v>
          </cell>
        </row>
        <row r="1560">
          <cell r="E1560">
            <v>0</v>
          </cell>
          <cell r="I1560">
            <v>0</v>
          </cell>
        </row>
        <row r="1561">
          <cell r="E1561">
            <v>0</v>
          </cell>
          <cell r="I1561">
            <v>0</v>
          </cell>
        </row>
        <row r="1562">
          <cell r="E1562">
            <v>0</v>
          </cell>
          <cell r="I1562">
            <v>0</v>
          </cell>
        </row>
        <row r="1563">
          <cell r="E1563">
            <v>0</v>
          </cell>
          <cell r="I1563">
            <v>0</v>
          </cell>
        </row>
        <row r="1564">
          <cell r="E1564">
            <v>0</v>
          </cell>
          <cell r="I1564">
            <v>0</v>
          </cell>
        </row>
        <row r="1565">
          <cell r="E1565">
            <v>0</v>
          </cell>
          <cell r="I1565">
            <v>0</v>
          </cell>
        </row>
        <row r="1566">
          <cell r="E1566">
            <v>0</v>
          </cell>
          <cell r="I1566">
            <v>0</v>
          </cell>
        </row>
        <row r="1567">
          <cell r="E1567">
            <v>0</v>
          </cell>
          <cell r="I1567">
            <v>0</v>
          </cell>
        </row>
        <row r="1568">
          <cell r="E1568">
            <v>0</v>
          </cell>
          <cell r="I1568">
            <v>0</v>
          </cell>
        </row>
        <row r="1569">
          <cell r="E1569">
            <v>0</v>
          </cell>
          <cell r="I1569">
            <v>0</v>
          </cell>
        </row>
        <row r="1570">
          <cell r="E1570">
            <v>0</v>
          </cell>
          <cell r="I1570">
            <v>0</v>
          </cell>
        </row>
        <row r="1571">
          <cell r="E1571">
            <v>0</v>
          </cell>
          <cell r="I1571">
            <v>0</v>
          </cell>
        </row>
        <row r="1572">
          <cell r="E1572">
            <v>0</v>
          </cell>
          <cell r="I1572">
            <v>0</v>
          </cell>
        </row>
        <row r="1573">
          <cell r="E1573">
            <v>0</v>
          </cell>
          <cell r="I1573">
            <v>0</v>
          </cell>
        </row>
        <row r="1574">
          <cell r="E1574">
            <v>0</v>
          </cell>
          <cell r="I1574">
            <v>0</v>
          </cell>
        </row>
        <row r="1575">
          <cell r="E1575">
            <v>0</v>
          </cell>
          <cell r="I1575">
            <v>0</v>
          </cell>
        </row>
        <row r="1576">
          <cell r="E1576">
            <v>0</v>
          </cell>
          <cell r="I1576">
            <v>0</v>
          </cell>
        </row>
        <row r="1577">
          <cell r="E1577">
            <v>0</v>
          </cell>
          <cell r="I1577">
            <v>0</v>
          </cell>
        </row>
        <row r="1578">
          <cell r="E1578">
            <v>0</v>
          </cell>
          <cell r="I1578">
            <v>0</v>
          </cell>
        </row>
        <row r="1579">
          <cell r="E1579">
            <v>0</v>
          </cell>
          <cell r="I1579">
            <v>0</v>
          </cell>
        </row>
        <row r="1580">
          <cell r="E1580">
            <v>0</v>
          </cell>
          <cell r="I1580">
            <v>0</v>
          </cell>
        </row>
        <row r="1581">
          <cell r="E1581">
            <v>0</v>
          </cell>
          <cell r="I1581">
            <v>0</v>
          </cell>
        </row>
        <row r="1582">
          <cell r="E1582">
            <v>0</v>
          </cell>
          <cell r="I1582">
            <v>0</v>
          </cell>
        </row>
        <row r="1583">
          <cell r="E1583">
            <v>0</v>
          </cell>
          <cell r="I1583">
            <v>0</v>
          </cell>
        </row>
        <row r="1584">
          <cell r="E1584">
            <v>0</v>
          </cell>
          <cell r="I1584">
            <v>0</v>
          </cell>
        </row>
        <row r="1585">
          <cell r="E1585">
            <v>0</v>
          </cell>
          <cell r="I1585">
            <v>0</v>
          </cell>
        </row>
        <row r="1586">
          <cell r="E1586">
            <v>0</v>
          </cell>
          <cell r="I1586">
            <v>0</v>
          </cell>
        </row>
        <row r="1587">
          <cell r="E1587">
            <v>0</v>
          </cell>
          <cell r="I1587">
            <v>0</v>
          </cell>
        </row>
        <row r="1588">
          <cell r="E1588">
            <v>0</v>
          </cell>
          <cell r="I1588">
            <v>0</v>
          </cell>
        </row>
        <row r="1589">
          <cell r="E1589">
            <v>0</v>
          </cell>
          <cell r="I1589">
            <v>0</v>
          </cell>
        </row>
        <row r="1590">
          <cell r="E1590">
            <v>0</v>
          </cell>
          <cell r="I1590">
            <v>0</v>
          </cell>
        </row>
        <row r="1591">
          <cell r="E1591">
            <v>0</v>
          </cell>
          <cell r="I1591">
            <v>0</v>
          </cell>
        </row>
        <row r="1592">
          <cell r="E1592">
            <v>0</v>
          </cell>
          <cell r="I1592">
            <v>0</v>
          </cell>
        </row>
        <row r="1593">
          <cell r="E1593">
            <v>0</v>
          </cell>
          <cell r="I1593">
            <v>0</v>
          </cell>
        </row>
        <row r="1594">
          <cell r="E1594">
            <v>0</v>
          </cell>
          <cell r="I1594">
            <v>0</v>
          </cell>
        </row>
        <row r="1595">
          <cell r="E1595">
            <v>0</v>
          </cell>
          <cell r="I1595">
            <v>0</v>
          </cell>
        </row>
        <row r="1596">
          <cell r="E1596">
            <v>0</v>
          </cell>
          <cell r="I1596">
            <v>0</v>
          </cell>
        </row>
        <row r="1597">
          <cell r="E1597">
            <v>0</v>
          </cell>
          <cell r="I1597">
            <v>0</v>
          </cell>
        </row>
        <row r="1598">
          <cell r="E1598">
            <v>0</v>
          </cell>
          <cell r="I1598">
            <v>0</v>
          </cell>
        </row>
        <row r="1599">
          <cell r="E1599">
            <v>0</v>
          </cell>
          <cell r="I1599">
            <v>0</v>
          </cell>
        </row>
        <row r="1600">
          <cell r="E1600">
            <v>0</v>
          </cell>
          <cell r="I1600">
            <v>0</v>
          </cell>
        </row>
        <row r="1601">
          <cell r="E1601">
            <v>0</v>
          </cell>
          <cell r="I1601">
            <v>0</v>
          </cell>
        </row>
        <row r="1602">
          <cell r="E1602">
            <v>0</v>
          </cell>
          <cell r="I1602">
            <v>0</v>
          </cell>
        </row>
        <row r="1603">
          <cell r="E1603">
            <v>0</v>
          </cell>
          <cell r="I1603">
            <v>0</v>
          </cell>
        </row>
        <row r="1604">
          <cell r="E1604">
            <v>0</v>
          </cell>
          <cell r="I1604">
            <v>0</v>
          </cell>
        </row>
        <row r="1605">
          <cell r="E1605">
            <v>0</v>
          </cell>
          <cell r="I1605">
            <v>0</v>
          </cell>
        </row>
        <row r="1606">
          <cell r="E1606">
            <v>0</v>
          </cell>
          <cell r="I1606">
            <v>0</v>
          </cell>
        </row>
        <row r="1607">
          <cell r="E1607">
            <v>0</v>
          </cell>
          <cell r="I1607">
            <v>0</v>
          </cell>
        </row>
        <row r="1608">
          <cell r="E1608">
            <v>0</v>
          </cell>
          <cell r="I1608">
            <v>0</v>
          </cell>
        </row>
        <row r="1609">
          <cell r="E1609">
            <v>0</v>
          </cell>
          <cell r="I1609">
            <v>0</v>
          </cell>
        </row>
        <row r="1610">
          <cell r="E1610">
            <v>0</v>
          </cell>
          <cell r="I1610">
            <v>0</v>
          </cell>
        </row>
        <row r="1611">
          <cell r="E1611">
            <v>0</v>
          </cell>
          <cell r="I1611">
            <v>0</v>
          </cell>
        </row>
        <row r="1612">
          <cell r="E1612">
            <v>0</v>
          </cell>
          <cell r="I1612">
            <v>0</v>
          </cell>
        </row>
        <row r="1613">
          <cell r="E1613">
            <v>0</v>
          </cell>
          <cell r="I1613">
            <v>0</v>
          </cell>
        </row>
        <row r="1614">
          <cell r="E1614">
            <v>0</v>
          </cell>
          <cell r="I1614">
            <v>0</v>
          </cell>
        </row>
        <row r="1615">
          <cell r="E1615">
            <v>0</v>
          </cell>
          <cell r="I1615">
            <v>0</v>
          </cell>
        </row>
        <row r="1616">
          <cell r="E1616">
            <v>0</v>
          </cell>
          <cell r="I1616">
            <v>0</v>
          </cell>
        </row>
        <row r="1617">
          <cell r="E1617">
            <v>0</v>
          </cell>
          <cell r="I1617">
            <v>0</v>
          </cell>
        </row>
        <row r="1618">
          <cell r="E1618">
            <v>0</v>
          </cell>
          <cell r="I1618">
            <v>0</v>
          </cell>
        </row>
        <row r="1619">
          <cell r="E1619">
            <v>0</v>
          </cell>
          <cell r="I1619">
            <v>0</v>
          </cell>
        </row>
        <row r="1620">
          <cell r="E1620">
            <v>0</v>
          </cell>
          <cell r="I1620">
            <v>0</v>
          </cell>
        </row>
        <row r="1621">
          <cell r="E1621">
            <v>0</v>
          </cell>
          <cell r="I1621">
            <v>0</v>
          </cell>
        </row>
        <row r="1622">
          <cell r="E1622">
            <v>0</v>
          </cell>
          <cell r="I1622">
            <v>0</v>
          </cell>
        </row>
        <row r="1623">
          <cell r="E1623">
            <v>0</v>
          </cell>
          <cell r="I1623">
            <v>0</v>
          </cell>
        </row>
        <row r="1624">
          <cell r="E1624">
            <v>0</v>
          </cell>
          <cell r="I1624">
            <v>0</v>
          </cell>
        </row>
        <row r="1625">
          <cell r="E1625">
            <v>0</v>
          </cell>
          <cell r="I1625">
            <v>0</v>
          </cell>
        </row>
        <row r="1626">
          <cell r="E1626">
            <v>0</v>
          </cell>
          <cell r="I1626">
            <v>0</v>
          </cell>
        </row>
        <row r="1627">
          <cell r="E1627">
            <v>0</v>
          </cell>
          <cell r="I1627">
            <v>0</v>
          </cell>
        </row>
        <row r="1628">
          <cell r="E1628">
            <v>0</v>
          </cell>
          <cell r="I1628">
            <v>0</v>
          </cell>
        </row>
        <row r="1629">
          <cell r="E1629">
            <v>0</v>
          </cell>
          <cell r="I1629">
            <v>0</v>
          </cell>
        </row>
        <row r="1630">
          <cell r="E1630">
            <v>0</v>
          </cell>
          <cell r="I1630">
            <v>0</v>
          </cell>
        </row>
        <row r="1631">
          <cell r="E1631">
            <v>0</v>
          </cell>
          <cell r="I1631">
            <v>0</v>
          </cell>
        </row>
        <row r="1632">
          <cell r="E1632">
            <v>0</v>
          </cell>
          <cell r="I1632">
            <v>0</v>
          </cell>
        </row>
        <row r="1633">
          <cell r="E1633">
            <v>0</v>
          </cell>
          <cell r="I1633">
            <v>0</v>
          </cell>
        </row>
        <row r="1634">
          <cell r="E1634">
            <v>0</v>
          </cell>
          <cell r="I1634">
            <v>0</v>
          </cell>
        </row>
        <row r="1635">
          <cell r="E1635">
            <v>0</v>
          </cell>
          <cell r="I1635">
            <v>0</v>
          </cell>
        </row>
        <row r="1636">
          <cell r="E1636">
            <v>0</v>
          </cell>
          <cell r="I1636">
            <v>0</v>
          </cell>
        </row>
        <row r="1637">
          <cell r="E1637">
            <v>0</v>
          </cell>
          <cell r="I1637">
            <v>0</v>
          </cell>
        </row>
        <row r="1638">
          <cell r="E1638">
            <v>0</v>
          </cell>
          <cell r="I1638">
            <v>0</v>
          </cell>
        </row>
        <row r="1639">
          <cell r="E1639">
            <v>0</v>
          </cell>
          <cell r="I1639">
            <v>0</v>
          </cell>
        </row>
        <row r="1640">
          <cell r="E1640">
            <v>0</v>
          </cell>
          <cell r="I1640">
            <v>0</v>
          </cell>
        </row>
        <row r="1641">
          <cell r="E1641">
            <v>0</v>
          </cell>
          <cell r="I1641">
            <v>0</v>
          </cell>
        </row>
        <row r="1642">
          <cell r="E1642">
            <v>0</v>
          </cell>
          <cell r="I1642">
            <v>0</v>
          </cell>
        </row>
        <row r="1643">
          <cell r="E1643">
            <v>0</v>
          </cell>
          <cell r="I1643">
            <v>0</v>
          </cell>
        </row>
        <row r="1644">
          <cell r="E1644">
            <v>0</v>
          </cell>
          <cell r="I1644">
            <v>0</v>
          </cell>
        </row>
        <row r="1645">
          <cell r="E1645">
            <v>0</v>
          </cell>
          <cell r="I1645">
            <v>0</v>
          </cell>
        </row>
        <row r="1646">
          <cell r="E1646">
            <v>0</v>
          </cell>
          <cell r="I1646">
            <v>0</v>
          </cell>
        </row>
        <row r="1647">
          <cell r="E1647">
            <v>0</v>
          </cell>
          <cell r="I1647">
            <v>0</v>
          </cell>
        </row>
        <row r="1648">
          <cell r="E1648">
            <v>0</v>
          </cell>
          <cell r="I1648">
            <v>0</v>
          </cell>
        </row>
        <row r="1649">
          <cell r="E1649">
            <v>0</v>
          </cell>
          <cell r="I1649">
            <v>0</v>
          </cell>
        </row>
        <row r="1650">
          <cell r="E1650">
            <v>0</v>
          </cell>
          <cell r="I1650">
            <v>0</v>
          </cell>
        </row>
        <row r="1651">
          <cell r="E1651">
            <v>0</v>
          </cell>
          <cell r="I1651">
            <v>0</v>
          </cell>
        </row>
        <row r="1652">
          <cell r="E1652">
            <v>0</v>
          </cell>
          <cell r="I1652">
            <v>0</v>
          </cell>
        </row>
        <row r="1653">
          <cell r="E1653">
            <v>0</v>
          </cell>
          <cell r="I1653">
            <v>0</v>
          </cell>
        </row>
        <row r="1654">
          <cell r="E1654">
            <v>0</v>
          </cell>
          <cell r="I1654">
            <v>0</v>
          </cell>
        </row>
        <row r="1655">
          <cell r="E1655">
            <v>0</v>
          </cell>
          <cell r="I1655">
            <v>0</v>
          </cell>
        </row>
        <row r="1656">
          <cell r="E1656">
            <v>0</v>
          </cell>
          <cell r="I1656">
            <v>0</v>
          </cell>
        </row>
        <row r="1657">
          <cell r="E1657">
            <v>0</v>
          </cell>
          <cell r="I1657">
            <v>0</v>
          </cell>
        </row>
        <row r="1658">
          <cell r="E1658">
            <v>0</v>
          </cell>
          <cell r="I1658">
            <v>0</v>
          </cell>
        </row>
        <row r="1659">
          <cell r="E1659">
            <v>0</v>
          </cell>
          <cell r="I1659">
            <v>0</v>
          </cell>
        </row>
        <row r="1660">
          <cell r="E1660">
            <v>0</v>
          </cell>
          <cell r="I1660">
            <v>0</v>
          </cell>
        </row>
        <row r="1661">
          <cell r="E1661">
            <v>0</v>
          </cell>
          <cell r="I1661">
            <v>0</v>
          </cell>
        </row>
        <row r="1662">
          <cell r="E1662">
            <v>0</v>
          </cell>
          <cell r="I1662">
            <v>0</v>
          </cell>
        </row>
        <row r="1663">
          <cell r="E1663">
            <v>0</v>
          </cell>
          <cell r="I1663">
            <v>0</v>
          </cell>
        </row>
        <row r="1664">
          <cell r="E1664">
            <v>0</v>
          </cell>
          <cell r="I1664">
            <v>0</v>
          </cell>
        </row>
        <row r="1665">
          <cell r="E1665">
            <v>0</v>
          </cell>
          <cell r="I1665">
            <v>0</v>
          </cell>
        </row>
        <row r="1666">
          <cell r="E1666">
            <v>0</v>
          </cell>
          <cell r="I1666">
            <v>0</v>
          </cell>
        </row>
        <row r="1667">
          <cell r="E1667">
            <v>0</v>
          </cell>
          <cell r="I1667">
            <v>0</v>
          </cell>
        </row>
        <row r="1668">
          <cell r="E1668">
            <v>0</v>
          </cell>
          <cell r="I1668">
            <v>0</v>
          </cell>
        </row>
        <row r="1669">
          <cell r="E1669">
            <v>0</v>
          </cell>
          <cell r="I1669">
            <v>0</v>
          </cell>
        </row>
        <row r="1670">
          <cell r="E1670">
            <v>0</v>
          </cell>
          <cell r="I1670">
            <v>0</v>
          </cell>
        </row>
        <row r="1671">
          <cell r="E1671">
            <v>0</v>
          </cell>
          <cell r="I1671">
            <v>0</v>
          </cell>
        </row>
        <row r="1672">
          <cell r="E1672">
            <v>0</v>
          </cell>
          <cell r="I1672">
            <v>0</v>
          </cell>
        </row>
        <row r="1673">
          <cell r="E1673">
            <v>0</v>
          </cell>
          <cell r="I1673">
            <v>0</v>
          </cell>
        </row>
        <row r="1674">
          <cell r="E1674">
            <v>0</v>
          </cell>
          <cell r="I1674">
            <v>0</v>
          </cell>
        </row>
        <row r="1675">
          <cell r="E1675">
            <v>0</v>
          </cell>
          <cell r="I1675">
            <v>0</v>
          </cell>
        </row>
        <row r="1676">
          <cell r="E1676">
            <v>0</v>
          </cell>
          <cell r="I1676">
            <v>0</v>
          </cell>
        </row>
        <row r="1677">
          <cell r="E1677">
            <v>0</v>
          </cell>
          <cell r="I1677">
            <v>0</v>
          </cell>
        </row>
        <row r="1678">
          <cell r="E1678">
            <v>0</v>
          </cell>
          <cell r="I1678">
            <v>0</v>
          </cell>
        </row>
        <row r="1679">
          <cell r="E1679">
            <v>0</v>
          </cell>
          <cell r="I1679">
            <v>0</v>
          </cell>
        </row>
        <row r="1680">
          <cell r="E1680">
            <v>0</v>
          </cell>
          <cell r="I1680">
            <v>0</v>
          </cell>
        </row>
        <row r="1681">
          <cell r="E1681">
            <v>0</v>
          </cell>
          <cell r="I1681">
            <v>0</v>
          </cell>
        </row>
        <row r="1682">
          <cell r="E1682">
            <v>0</v>
          </cell>
          <cell r="I1682">
            <v>0</v>
          </cell>
        </row>
        <row r="1683">
          <cell r="E1683">
            <v>0</v>
          </cell>
          <cell r="I1683">
            <v>0</v>
          </cell>
        </row>
        <row r="1684">
          <cell r="E1684">
            <v>0</v>
          </cell>
          <cell r="I1684">
            <v>0</v>
          </cell>
        </row>
        <row r="1685">
          <cell r="E1685">
            <v>0</v>
          </cell>
          <cell r="I1685">
            <v>0</v>
          </cell>
        </row>
        <row r="1686">
          <cell r="E1686">
            <v>0</v>
          </cell>
          <cell r="I1686">
            <v>0</v>
          </cell>
        </row>
        <row r="1687">
          <cell r="E1687">
            <v>0</v>
          </cell>
          <cell r="I1687">
            <v>0</v>
          </cell>
        </row>
        <row r="1688">
          <cell r="E1688">
            <v>0</v>
          </cell>
          <cell r="I1688">
            <v>0</v>
          </cell>
        </row>
        <row r="1689">
          <cell r="E1689">
            <v>0</v>
          </cell>
          <cell r="I1689">
            <v>0</v>
          </cell>
        </row>
        <row r="1690">
          <cell r="E1690">
            <v>0</v>
          </cell>
          <cell r="I1690">
            <v>0</v>
          </cell>
        </row>
        <row r="1691">
          <cell r="E1691">
            <v>0</v>
          </cell>
          <cell r="I1691">
            <v>0</v>
          </cell>
        </row>
        <row r="1692">
          <cell r="E1692">
            <v>0</v>
          </cell>
          <cell r="I1692">
            <v>0</v>
          </cell>
        </row>
        <row r="1693">
          <cell r="E1693">
            <v>0</v>
          </cell>
          <cell r="I1693">
            <v>0</v>
          </cell>
        </row>
        <row r="1694">
          <cell r="E1694">
            <v>0</v>
          </cell>
          <cell r="I1694">
            <v>0</v>
          </cell>
        </row>
        <row r="1695">
          <cell r="E1695">
            <v>0</v>
          </cell>
          <cell r="I1695">
            <v>0</v>
          </cell>
        </row>
        <row r="1696">
          <cell r="E1696">
            <v>0</v>
          </cell>
          <cell r="I1696">
            <v>0</v>
          </cell>
        </row>
        <row r="1697">
          <cell r="E1697">
            <v>0</v>
          </cell>
          <cell r="I1697">
            <v>0</v>
          </cell>
        </row>
        <row r="1698">
          <cell r="E1698">
            <v>0</v>
          </cell>
          <cell r="I1698">
            <v>0</v>
          </cell>
        </row>
        <row r="1699">
          <cell r="E1699">
            <v>0</v>
          </cell>
          <cell r="I1699">
            <v>0</v>
          </cell>
        </row>
        <row r="1700">
          <cell r="E1700">
            <v>0</v>
          </cell>
          <cell r="I1700">
            <v>0</v>
          </cell>
        </row>
        <row r="1701">
          <cell r="E1701">
            <v>0</v>
          </cell>
          <cell r="I1701">
            <v>0</v>
          </cell>
        </row>
        <row r="1702">
          <cell r="E1702">
            <v>0</v>
          </cell>
          <cell r="I1702">
            <v>0</v>
          </cell>
        </row>
        <row r="1703">
          <cell r="E1703">
            <v>0</v>
          </cell>
          <cell r="I1703">
            <v>0</v>
          </cell>
        </row>
        <row r="1704">
          <cell r="E1704">
            <v>0</v>
          </cell>
          <cell r="I1704">
            <v>0</v>
          </cell>
        </row>
        <row r="1705">
          <cell r="E1705">
            <v>0</v>
          </cell>
          <cell r="I1705">
            <v>0</v>
          </cell>
        </row>
        <row r="1706">
          <cell r="E1706">
            <v>0</v>
          </cell>
          <cell r="I1706">
            <v>0</v>
          </cell>
        </row>
        <row r="1707">
          <cell r="E1707">
            <v>0</v>
          </cell>
          <cell r="I1707">
            <v>0</v>
          </cell>
        </row>
        <row r="1708">
          <cell r="E1708">
            <v>0</v>
          </cell>
          <cell r="I1708">
            <v>0</v>
          </cell>
        </row>
        <row r="1709">
          <cell r="E1709">
            <v>0</v>
          </cell>
          <cell r="I1709">
            <v>0</v>
          </cell>
        </row>
        <row r="1710">
          <cell r="E1710">
            <v>0</v>
          </cell>
          <cell r="I1710">
            <v>0</v>
          </cell>
        </row>
        <row r="1711">
          <cell r="E1711">
            <v>0</v>
          </cell>
          <cell r="I1711">
            <v>0</v>
          </cell>
        </row>
        <row r="1712">
          <cell r="E1712">
            <v>0</v>
          </cell>
          <cell r="I1712">
            <v>0</v>
          </cell>
        </row>
        <row r="1713">
          <cell r="E1713">
            <v>0</v>
          </cell>
          <cell r="I1713">
            <v>0</v>
          </cell>
        </row>
        <row r="1714">
          <cell r="E1714">
            <v>0</v>
          </cell>
          <cell r="I1714">
            <v>0</v>
          </cell>
        </row>
        <row r="1715">
          <cell r="E1715">
            <v>0</v>
          </cell>
          <cell r="I1715">
            <v>0</v>
          </cell>
        </row>
        <row r="1716">
          <cell r="E1716">
            <v>0</v>
          </cell>
          <cell r="I1716">
            <v>0</v>
          </cell>
        </row>
        <row r="1717">
          <cell r="E1717">
            <v>0</v>
          </cell>
          <cell r="I1717">
            <v>0</v>
          </cell>
        </row>
        <row r="1718">
          <cell r="E1718">
            <v>0</v>
          </cell>
          <cell r="I1718">
            <v>0</v>
          </cell>
        </row>
        <row r="1719">
          <cell r="E1719">
            <v>0</v>
          </cell>
          <cell r="I1719">
            <v>0</v>
          </cell>
        </row>
        <row r="1720">
          <cell r="E1720">
            <v>0</v>
          </cell>
          <cell r="I1720">
            <v>0</v>
          </cell>
        </row>
        <row r="1721">
          <cell r="E1721">
            <v>0</v>
          </cell>
          <cell r="I1721">
            <v>0</v>
          </cell>
        </row>
        <row r="1722">
          <cell r="E1722">
            <v>0</v>
          </cell>
          <cell r="I1722">
            <v>0</v>
          </cell>
        </row>
        <row r="1723">
          <cell r="E1723">
            <v>0</v>
          </cell>
          <cell r="I1723">
            <v>0</v>
          </cell>
        </row>
        <row r="1724">
          <cell r="E1724">
            <v>0</v>
          </cell>
          <cell r="I1724">
            <v>0</v>
          </cell>
        </row>
        <row r="1725">
          <cell r="E1725">
            <v>0</v>
          </cell>
          <cell r="I1725">
            <v>0</v>
          </cell>
        </row>
        <row r="1726">
          <cell r="E1726">
            <v>0</v>
          </cell>
          <cell r="I1726">
            <v>0</v>
          </cell>
        </row>
        <row r="1727">
          <cell r="E1727">
            <v>0</v>
          </cell>
          <cell r="I1727">
            <v>0</v>
          </cell>
        </row>
        <row r="1728">
          <cell r="E1728">
            <v>0</v>
          </cell>
          <cell r="I1728">
            <v>0</v>
          </cell>
        </row>
        <row r="1729">
          <cell r="E1729">
            <v>0</v>
          </cell>
          <cell r="I1729">
            <v>0</v>
          </cell>
        </row>
        <row r="1730">
          <cell r="E1730">
            <v>0</v>
          </cell>
          <cell r="I1730">
            <v>0</v>
          </cell>
        </row>
        <row r="1731">
          <cell r="E1731">
            <v>0</v>
          </cell>
          <cell r="I1731">
            <v>0</v>
          </cell>
        </row>
        <row r="1732">
          <cell r="E1732">
            <v>0</v>
          </cell>
          <cell r="I1732">
            <v>0</v>
          </cell>
        </row>
        <row r="1733">
          <cell r="E1733">
            <v>0</v>
          </cell>
          <cell r="I1733">
            <v>0</v>
          </cell>
        </row>
        <row r="1734">
          <cell r="E1734">
            <v>0</v>
          </cell>
          <cell r="I1734">
            <v>0</v>
          </cell>
        </row>
        <row r="1735">
          <cell r="E1735">
            <v>0</v>
          </cell>
          <cell r="I1735">
            <v>0</v>
          </cell>
        </row>
        <row r="1736">
          <cell r="E1736">
            <v>0</v>
          </cell>
          <cell r="I1736">
            <v>0</v>
          </cell>
        </row>
        <row r="1737">
          <cell r="E1737">
            <v>0</v>
          </cell>
          <cell r="I1737">
            <v>0</v>
          </cell>
        </row>
        <row r="1738">
          <cell r="E1738">
            <v>0</v>
          </cell>
          <cell r="I1738">
            <v>0</v>
          </cell>
        </row>
        <row r="1739">
          <cell r="E1739">
            <v>0</v>
          </cell>
          <cell r="I1739">
            <v>0</v>
          </cell>
        </row>
        <row r="1740">
          <cell r="E1740">
            <v>0</v>
          </cell>
          <cell r="I1740">
            <v>0</v>
          </cell>
        </row>
        <row r="1741">
          <cell r="E1741">
            <v>0</v>
          </cell>
          <cell r="I1741">
            <v>0</v>
          </cell>
        </row>
        <row r="1742">
          <cell r="E1742">
            <v>0</v>
          </cell>
          <cell r="I1742">
            <v>0</v>
          </cell>
        </row>
        <row r="1743">
          <cell r="E1743">
            <v>0</v>
          </cell>
          <cell r="I1743">
            <v>0</v>
          </cell>
        </row>
        <row r="1744">
          <cell r="E1744">
            <v>0</v>
          </cell>
          <cell r="I1744">
            <v>0</v>
          </cell>
        </row>
        <row r="1745">
          <cell r="E1745">
            <v>0</v>
          </cell>
          <cell r="I1745">
            <v>0</v>
          </cell>
        </row>
        <row r="1746">
          <cell r="E1746">
            <v>0</v>
          </cell>
          <cell r="I1746">
            <v>0</v>
          </cell>
        </row>
        <row r="1747">
          <cell r="E1747">
            <v>0</v>
          </cell>
          <cell r="I1747">
            <v>0</v>
          </cell>
        </row>
        <row r="1748">
          <cell r="E1748">
            <v>0</v>
          </cell>
          <cell r="I1748">
            <v>0</v>
          </cell>
        </row>
        <row r="1749">
          <cell r="E1749">
            <v>0</v>
          </cell>
          <cell r="I1749">
            <v>0</v>
          </cell>
        </row>
        <row r="1750">
          <cell r="E1750">
            <v>0</v>
          </cell>
          <cell r="I1750">
            <v>0</v>
          </cell>
        </row>
        <row r="1751">
          <cell r="E1751">
            <v>0</v>
          </cell>
          <cell r="I1751">
            <v>0</v>
          </cell>
        </row>
        <row r="1752">
          <cell r="E1752">
            <v>0</v>
          </cell>
          <cell r="I1752">
            <v>0</v>
          </cell>
        </row>
        <row r="1753">
          <cell r="E1753">
            <v>0</v>
          </cell>
          <cell r="I1753">
            <v>0</v>
          </cell>
        </row>
        <row r="1754">
          <cell r="E1754">
            <v>0</v>
          </cell>
          <cell r="I1754">
            <v>0</v>
          </cell>
        </row>
        <row r="1755">
          <cell r="E1755">
            <v>0</v>
          </cell>
          <cell r="I1755">
            <v>0</v>
          </cell>
        </row>
        <row r="1756">
          <cell r="E1756">
            <v>0</v>
          </cell>
          <cell r="I1756">
            <v>0</v>
          </cell>
        </row>
        <row r="1757">
          <cell r="E1757">
            <v>0</v>
          </cell>
          <cell r="I1757">
            <v>0</v>
          </cell>
        </row>
        <row r="1758">
          <cell r="E1758">
            <v>0</v>
          </cell>
          <cell r="I1758">
            <v>0</v>
          </cell>
        </row>
        <row r="1759">
          <cell r="E1759">
            <v>0</v>
          </cell>
          <cell r="I1759">
            <v>0</v>
          </cell>
        </row>
        <row r="1760">
          <cell r="E1760">
            <v>0</v>
          </cell>
          <cell r="I1760">
            <v>0</v>
          </cell>
        </row>
        <row r="1761">
          <cell r="E1761">
            <v>0</v>
          </cell>
          <cell r="I1761">
            <v>0</v>
          </cell>
        </row>
        <row r="1762">
          <cell r="E1762">
            <v>0</v>
          </cell>
          <cell r="I1762">
            <v>0</v>
          </cell>
        </row>
        <row r="1763">
          <cell r="E1763">
            <v>0</v>
          </cell>
          <cell r="I1763">
            <v>0</v>
          </cell>
        </row>
        <row r="1764">
          <cell r="E1764">
            <v>0</v>
          </cell>
          <cell r="I1764">
            <v>0</v>
          </cell>
        </row>
        <row r="1765">
          <cell r="E1765">
            <v>0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E1767">
            <v>0</v>
          </cell>
          <cell r="I1767">
            <v>0</v>
          </cell>
        </row>
        <row r="1768">
          <cell r="E1768">
            <v>0</v>
          </cell>
          <cell r="I1768">
            <v>0</v>
          </cell>
        </row>
        <row r="1769">
          <cell r="E1769">
            <v>0</v>
          </cell>
          <cell r="I1769">
            <v>0</v>
          </cell>
        </row>
        <row r="1770">
          <cell r="E1770">
            <v>0</v>
          </cell>
          <cell r="I1770">
            <v>0</v>
          </cell>
        </row>
        <row r="1771">
          <cell r="E1771">
            <v>0</v>
          </cell>
          <cell r="I1771">
            <v>0</v>
          </cell>
        </row>
        <row r="1772">
          <cell r="E1772">
            <v>0</v>
          </cell>
          <cell r="I1772">
            <v>0</v>
          </cell>
        </row>
        <row r="1773">
          <cell r="E1773">
            <v>0</v>
          </cell>
          <cell r="I1773">
            <v>0</v>
          </cell>
        </row>
        <row r="1774">
          <cell r="E1774">
            <v>0</v>
          </cell>
          <cell r="I1774">
            <v>0</v>
          </cell>
        </row>
        <row r="1775">
          <cell r="E1775">
            <v>0</v>
          </cell>
          <cell r="I1775">
            <v>0</v>
          </cell>
        </row>
        <row r="1776">
          <cell r="E1776">
            <v>0</v>
          </cell>
          <cell r="I1776">
            <v>0</v>
          </cell>
        </row>
        <row r="1777">
          <cell r="E1777">
            <v>0</v>
          </cell>
          <cell r="I1777">
            <v>0</v>
          </cell>
        </row>
        <row r="1778">
          <cell r="E1778">
            <v>0</v>
          </cell>
          <cell r="I1778">
            <v>0</v>
          </cell>
        </row>
        <row r="1779">
          <cell r="E1779">
            <v>0</v>
          </cell>
          <cell r="I1779">
            <v>0</v>
          </cell>
        </row>
        <row r="1780">
          <cell r="E1780">
            <v>0</v>
          </cell>
          <cell r="I178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3CFB-B15D-457A-81F9-655D6DB6845B}">
  <sheetPr>
    <tabColor theme="3" tint="-0.249977111117893"/>
  </sheetPr>
  <dimension ref="A1:AW101"/>
  <sheetViews>
    <sheetView showGridLines="0" tabSelected="1" view="pageBreakPreview" topLeftCell="A5" zoomScale="86" zoomScaleNormal="70" zoomScaleSheetLayoutView="86" workbookViewId="0">
      <pane xSplit="5" ySplit="6" topLeftCell="F11" activePane="bottomRight" state="frozen"/>
      <selection activeCell="H15" sqref="H15"/>
      <selection pane="topRight" activeCell="H15" sqref="H15"/>
      <selection pane="bottomLeft" activeCell="H15" sqref="H15"/>
      <selection pane="bottomRight" activeCell="S17" sqref="S17"/>
    </sheetView>
  </sheetViews>
  <sheetFormatPr defaultRowHeight="18.75" x14ac:dyDescent="0.3"/>
  <cols>
    <col min="1" max="1" width="4.85546875" style="8" hidden="1" customWidth="1"/>
    <col min="2" max="2" width="2.28515625" style="8" hidden="1" customWidth="1"/>
    <col min="3" max="3" width="17.7109375" style="70" hidden="1" customWidth="1"/>
    <col min="4" max="4" width="6.5703125" style="9" hidden="1" customWidth="1"/>
    <col min="5" max="5" width="5.140625" style="29" customWidth="1"/>
    <col min="6" max="6" width="14.42578125" style="30" customWidth="1"/>
    <col min="7" max="7" width="12.42578125" style="30" bestFit="1" customWidth="1"/>
    <col min="8" max="8" width="45" style="29" bestFit="1" customWidth="1"/>
    <col min="9" max="9" width="5.140625" style="30" customWidth="1"/>
    <col min="10" max="10" width="6" style="30" customWidth="1"/>
    <col min="11" max="11" width="6.42578125" style="30" customWidth="1"/>
    <col min="12" max="12" width="12.140625" style="31" customWidth="1"/>
    <col min="13" max="13" width="10" style="30" customWidth="1"/>
    <col min="14" max="14" width="4.7109375" style="30" customWidth="1"/>
    <col min="15" max="15" width="6" style="32" customWidth="1"/>
    <col min="16" max="16" width="5.28515625" style="30" customWidth="1"/>
    <col min="17" max="17" width="6.85546875" style="29" customWidth="1"/>
    <col min="18" max="19" width="7.42578125" style="30" bestFit="1" customWidth="1"/>
    <col min="20" max="20" width="7.42578125" style="30" customWidth="1"/>
    <col min="21" max="21" width="7.42578125" style="30" bestFit="1" customWidth="1"/>
    <col min="22" max="26" width="4.28515625" style="30" bestFit="1" customWidth="1"/>
    <col min="27" max="27" width="4.7109375" style="30" bestFit="1" customWidth="1"/>
    <col min="28" max="28" width="4.7109375" style="30" customWidth="1"/>
    <col min="29" max="30" width="6.7109375" style="30" customWidth="1"/>
    <col min="31" max="31" width="11.28515625" style="30" customWidth="1"/>
    <col min="32" max="32" width="23.85546875" style="30" bestFit="1" customWidth="1"/>
    <col min="33" max="33" width="4.7109375" style="30" customWidth="1"/>
    <col min="34" max="34" width="6" style="30" customWidth="1"/>
    <col min="35" max="35" width="20.7109375" style="15" customWidth="1"/>
    <col min="36" max="36" width="5" style="30" customWidth="1"/>
    <col min="37" max="37" width="5.140625" style="30" customWidth="1"/>
    <col min="38" max="38" width="6.85546875" style="16" customWidth="1"/>
    <col min="39" max="39" width="5.28515625" style="16" customWidth="1"/>
    <col min="40" max="40" width="5.28515625" customWidth="1"/>
    <col min="41" max="41" width="10.140625" bestFit="1" customWidth="1"/>
    <col min="42" max="42" width="9.140625" style="144"/>
  </cols>
  <sheetData>
    <row r="1" spans="1:49" s="7" customFormat="1" ht="14.25" hidden="1" thickBot="1" x14ac:dyDescent="0.3">
      <c r="A1" s="1">
        <v>1</v>
      </c>
      <c r="B1" s="2">
        <f t="shared" ref="B1:AT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3">
        <f t="shared" si="0"/>
        <v>12</v>
      </c>
      <c r="M1" s="2">
        <f t="shared" si="0"/>
        <v>13</v>
      </c>
      <c r="N1" s="2">
        <f t="shared" si="0"/>
        <v>14</v>
      </c>
      <c r="O1" s="4">
        <f t="shared" si="0"/>
        <v>15</v>
      </c>
      <c r="P1" s="2">
        <f t="shared" si="0"/>
        <v>16</v>
      </c>
      <c r="Q1" s="5">
        <f t="shared" si="0"/>
        <v>17</v>
      </c>
      <c r="R1" s="2">
        <f t="shared" si="0"/>
        <v>18</v>
      </c>
      <c r="S1" s="2"/>
      <c r="T1" s="2"/>
      <c r="U1" s="2">
        <f t="shared" si="0"/>
        <v>1</v>
      </c>
      <c r="V1" s="2">
        <f t="shared" si="0"/>
        <v>2</v>
      </c>
      <c r="W1" s="2">
        <f t="shared" si="0"/>
        <v>3</v>
      </c>
      <c r="X1" s="2">
        <f t="shared" si="0"/>
        <v>4</v>
      </c>
      <c r="Y1" s="2">
        <f t="shared" si="0"/>
        <v>5</v>
      </c>
      <c r="Z1" s="2">
        <f t="shared" si="0"/>
        <v>6</v>
      </c>
      <c r="AA1" s="2">
        <f t="shared" si="0"/>
        <v>7</v>
      </c>
      <c r="AB1" s="2">
        <f t="shared" si="0"/>
        <v>8</v>
      </c>
      <c r="AC1" s="2">
        <f t="shared" si="0"/>
        <v>9</v>
      </c>
      <c r="AD1" s="2">
        <f t="shared" si="0"/>
        <v>10</v>
      </c>
      <c r="AE1" s="2"/>
      <c r="AF1" s="2">
        <f t="shared" si="0"/>
        <v>1</v>
      </c>
      <c r="AG1" s="2"/>
      <c r="AH1" s="2"/>
      <c r="AI1" s="6"/>
      <c r="AJ1" s="2"/>
      <c r="AK1" s="2">
        <f t="shared" si="0"/>
        <v>1</v>
      </c>
      <c r="AL1" s="2">
        <f t="shared" si="0"/>
        <v>2</v>
      </c>
      <c r="AM1" s="2">
        <f t="shared" si="0"/>
        <v>3</v>
      </c>
      <c r="AN1" s="2">
        <f t="shared" si="0"/>
        <v>4</v>
      </c>
      <c r="AO1" s="2">
        <f t="shared" si="0"/>
        <v>5</v>
      </c>
      <c r="AP1" s="2">
        <f t="shared" si="0"/>
        <v>6</v>
      </c>
      <c r="AQ1" s="2">
        <f t="shared" si="0"/>
        <v>7</v>
      </c>
      <c r="AR1" s="2">
        <f t="shared" si="0"/>
        <v>8</v>
      </c>
      <c r="AS1" s="2">
        <f t="shared" si="0"/>
        <v>9</v>
      </c>
      <c r="AT1" s="2">
        <f t="shared" si="0"/>
        <v>10</v>
      </c>
    </row>
    <row r="2" spans="1:49" s="10" customFormat="1" ht="16.5" hidden="1" thickBot="1" x14ac:dyDescent="0.3">
      <c r="A2" s="8"/>
      <c r="B2" s="8"/>
      <c r="C2" s="5"/>
      <c r="D2" s="9"/>
      <c r="F2" s="11"/>
      <c r="G2" s="11"/>
      <c r="H2" s="12">
        <v>6</v>
      </c>
      <c r="I2" s="12">
        <v>7</v>
      </c>
      <c r="J2" s="12">
        <v>12</v>
      </c>
      <c r="K2" s="12">
        <v>13</v>
      </c>
      <c r="L2" s="13"/>
      <c r="M2" s="217" t="s">
        <v>0</v>
      </c>
      <c r="N2" s="217"/>
      <c r="O2" s="217"/>
      <c r="P2" s="11">
        <v>35</v>
      </c>
      <c r="R2" s="14">
        <f>SUM(R9:R42)</f>
        <v>0</v>
      </c>
      <c r="S2" s="14"/>
      <c r="T2" s="14"/>
      <c r="U2" s="14">
        <f t="shared" ref="U2:AB2" si="1">SUM(U9:U42)</f>
        <v>10</v>
      </c>
      <c r="V2" s="14">
        <f t="shared" si="1"/>
        <v>0</v>
      </c>
      <c r="W2" s="14">
        <f t="shared" si="1"/>
        <v>2</v>
      </c>
      <c r="X2" s="14">
        <f t="shared" si="1"/>
        <v>0</v>
      </c>
      <c r="Y2" s="14">
        <f t="shared" si="1"/>
        <v>0</v>
      </c>
      <c r="Z2" s="14">
        <f t="shared" si="1"/>
        <v>0</v>
      </c>
      <c r="AA2" s="14">
        <f t="shared" si="1"/>
        <v>0</v>
      </c>
      <c r="AB2" s="14">
        <f t="shared" si="1"/>
        <v>0</v>
      </c>
      <c r="AC2" s="12" t="s">
        <v>1</v>
      </c>
      <c r="AD2" s="11"/>
      <c r="AE2" s="11"/>
      <c r="AF2" s="11"/>
      <c r="AG2" s="11"/>
      <c r="AH2" s="11"/>
      <c r="AI2" s="15"/>
      <c r="AJ2" s="11"/>
      <c r="AK2" s="11"/>
      <c r="AL2" s="16"/>
      <c r="AM2" s="16"/>
      <c r="AO2" s="10">
        <v>25</v>
      </c>
      <c r="AR2" s="10">
        <v>16</v>
      </c>
      <c r="AS2" s="10">
        <v>17</v>
      </c>
    </row>
    <row r="3" spans="1:49" s="10" customFormat="1" ht="16.5" hidden="1" thickBot="1" x14ac:dyDescent="0.3">
      <c r="A3" s="8"/>
      <c r="B3" s="8"/>
      <c r="C3" s="5"/>
      <c r="D3" s="9"/>
      <c r="F3" s="11"/>
      <c r="G3" s="11"/>
      <c r="I3" s="11"/>
      <c r="J3" s="11"/>
      <c r="K3" s="11"/>
      <c r="L3" s="13"/>
      <c r="M3" s="217" t="s">
        <v>2</v>
      </c>
      <c r="N3" s="217"/>
      <c r="O3" s="217"/>
      <c r="P3" s="11">
        <v>11</v>
      </c>
      <c r="R3" s="14">
        <f>SUMIF($AS$9:$AS$42,R$9,$Q$9:$Q$42)*2</f>
        <v>0</v>
      </c>
      <c r="S3" s="14"/>
      <c r="T3" s="14"/>
      <c r="U3" s="14">
        <f t="shared" ref="U3:AA3" si="2">SUMIF($AS$9:$AS$42,U$9,$Q$9:$Q$42)*2</f>
        <v>0</v>
      </c>
      <c r="V3" s="14">
        <f t="shared" si="2"/>
        <v>0</v>
      </c>
      <c r="W3" s="14">
        <f t="shared" si="2"/>
        <v>0</v>
      </c>
      <c r="X3" s="14">
        <f t="shared" si="2"/>
        <v>0</v>
      </c>
      <c r="Y3" s="14">
        <f t="shared" si="2"/>
        <v>0</v>
      </c>
      <c r="Z3" s="14">
        <f t="shared" si="2"/>
        <v>0</v>
      </c>
      <c r="AA3" s="14">
        <f t="shared" si="2"/>
        <v>0</v>
      </c>
      <c r="AB3" s="14">
        <f>SUM(R3:AA3)</f>
        <v>0</v>
      </c>
      <c r="AC3" s="12" t="s">
        <v>3</v>
      </c>
      <c r="AD3" s="11"/>
      <c r="AE3" s="11"/>
      <c r="AF3" s="11"/>
      <c r="AG3" s="11"/>
      <c r="AH3" s="11"/>
      <c r="AI3" s="15"/>
      <c r="AJ3" s="218" t="s">
        <v>4</v>
      </c>
      <c r="AK3" s="11"/>
      <c r="AL3" s="16"/>
      <c r="AM3" s="16"/>
      <c r="AO3" s="10">
        <v>26</v>
      </c>
    </row>
    <row r="4" spans="1:49" s="10" customFormat="1" ht="45.75" hidden="1" thickBot="1" x14ac:dyDescent="0.3">
      <c r="A4" s="17" t="s">
        <v>5</v>
      </c>
      <c r="B4" s="17" t="s">
        <v>6</v>
      </c>
      <c r="C4" s="18"/>
      <c r="D4" s="19" t="s">
        <v>7</v>
      </c>
      <c r="E4" s="20" t="s">
        <v>8</v>
      </c>
      <c r="F4" s="21" t="s">
        <v>9</v>
      </c>
      <c r="G4" s="21" t="s">
        <v>10</v>
      </c>
      <c r="H4" s="20" t="s">
        <v>11</v>
      </c>
      <c r="I4" s="21" t="s">
        <v>12</v>
      </c>
      <c r="J4" s="21" t="s">
        <v>13</v>
      </c>
      <c r="K4" s="21" t="s">
        <v>14</v>
      </c>
      <c r="L4" s="22" t="s">
        <v>15</v>
      </c>
      <c r="M4" s="21" t="s">
        <v>16</v>
      </c>
      <c r="N4" s="21" t="s">
        <v>17</v>
      </c>
      <c r="O4" s="23" t="s">
        <v>18</v>
      </c>
      <c r="P4" s="21" t="s">
        <v>19</v>
      </c>
      <c r="Q4" s="20" t="s">
        <v>20</v>
      </c>
      <c r="R4" s="24">
        <f t="shared" ref="R4:AB4" si="3">+R2-R3</f>
        <v>0</v>
      </c>
      <c r="S4" s="24"/>
      <c r="T4" s="24"/>
      <c r="U4" s="24">
        <f t="shared" si="3"/>
        <v>10</v>
      </c>
      <c r="V4" s="24">
        <f t="shared" si="3"/>
        <v>0</v>
      </c>
      <c r="W4" s="24">
        <f t="shared" si="3"/>
        <v>2</v>
      </c>
      <c r="X4" s="24">
        <f t="shared" si="3"/>
        <v>0</v>
      </c>
      <c r="Y4" s="24">
        <f t="shared" si="3"/>
        <v>0</v>
      </c>
      <c r="Z4" s="24">
        <f>+Z2-Z3</f>
        <v>0</v>
      </c>
      <c r="AA4" s="24">
        <f t="shared" si="3"/>
        <v>0</v>
      </c>
      <c r="AB4" s="24">
        <f t="shared" si="3"/>
        <v>0</v>
      </c>
      <c r="AC4" s="12" t="s">
        <v>21</v>
      </c>
      <c r="AD4" s="21"/>
      <c r="AE4" s="21"/>
      <c r="AF4" s="21"/>
      <c r="AG4" s="21"/>
      <c r="AH4" s="21"/>
      <c r="AI4" s="25"/>
      <c r="AJ4" s="218"/>
      <c r="AK4" s="21"/>
      <c r="AL4" s="16"/>
      <c r="AM4" s="16"/>
    </row>
    <row r="5" spans="1:49" ht="18.75" customHeight="1" x14ac:dyDescent="0.35">
      <c r="C5" s="219" t="s">
        <v>22</v>
      </c>
      <c r="E5" s="222" t="s">
        <v>23</v>
      </c>
      <c r="F5" s="222"/>
      <c r="G5" s="222"/>
      <c r="H5" s="222"/>
      <c r="I5" s="223" t="s">
        <v>24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6"/>
      <c r="AH5" s="26"/>
      <c r="AI5" s="27"/>
      <c r="AJ5" s="218"/>
      <c r="AK5" s="26"/>
      <c r="AP5"/>
    </row>
    <row r="6" spans="1:49" ht="22.5" customHeight="1" x14ac:dyDescent="0.35">
      <c r="C6" s="220"/>
      <c r="E6" s="224" t="s">
        <v>25</v>
      </c>
      <c r="F6" s="224"/>
      <c r="G6" s="224"/>
      <c r="H6" s="224"/>
      <c r="I6" s="225" t="s">
        <v>26</v>
      </c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8"/>
      <c r="AH6" s="28"/>
      <c r="AI6" s="27"/>
      <c r="AJ6" s="218"/>
      <c r="AK6" s="26"/>
      <c r="AP6"/>
    </row>
    <row r="7" spans="1:49" ht="23.25" customHeight="1" thickBot="1" x14ac:dyDescent="0.35">
      <c r="C7" s="220"/>
      <c r="AJ7" s="218"/>
      <c r="AP7"/>
    </row>
    <row r="8" spans="1:49" ht="39.950000000000003" customHeight="1" x14ac:dyDescent="0.25">
      <c r="A8" s="33"/>
      <c r="B8" s="33"/>
      <c r="C8" s="220"/>
      <c r="D8" s="34"/>
      <c r="E8" s="213" t="s">
        <v>27</v>
      </c>
      <c r="F8" s="200" t="s">
        <v>28</v>
      </c>
      <c r="G8" s="200" t="s">
        <v>29</v>
      </c>
      <c r="H8" s="200" t="s">
        <v>30</v>
      </c>
      <c r="I8" s="207" t="s">
        <v>31</v>
      </c>
      <c r="J8" s="207" t="s">
        <v>32</v>
      </c>
      <c r="K8" s="207" t="s">
        <v>33</v>
      </c>
      <c r="L8" s="215" t="s">
        <v>34</v>
      </c>
      <c r="M8" s="200" t="s">
        <v>35</v>
      </c>
      <c r="N8" s="207" t="s">
        <v>36</v>
      </c>
      <c r="O8" s="209" t="s">
        <v>37</v>
      </c>
      <c r="P8" s="207" t="s">
        <v>38</v>
      </c>
      <c r="Q8" s="211" t="s">
        <v>39</v>
      </c>
      <c r="R8" s="213" t="s">
        <v>40</v>
      </c>
      <c r="S8" s="214"/>
      <c r="T8" s="214"/>
      <c r="U8" s="200"/>
      <c r="V8" s="200"/>
      <c r="W8" s="200"/>
      <c r="X8" s="200"/>
      <c r="Y8" s="200"/>
      <c r="Z8" s="200"/>
      <c r="AA8" s="200"/>
      <c r="AB8" s="200"/>
      <c r="AC8" s="200" t="s">
        <v>41</v>
      </c>
      <c r="AD8" s="200"/>
      <c r="AE8" s="201" t="s">
        <v>42</v>
      </c>
      <c r="AF8" s="35" t="s">
        <v>43</v>
      </c>
      <c r="AG8" s="36"/>
      <c r="AH8" s="36"/>
      <c r="AI8" s="37"/>
      <c r="AJ8" s="38"/>
      <c r="AK8" s="38"/>
      <c r="AL8" s="39"/>
      <c r="AM8" s="203" t="s">
        <v>44</v>
      </c>
      <c r="AN8" s="204"/>
      <c r="AO8" s="205"/>
      <c r="AP8" s="40"/>
      <c r="AQ8" s="40"/>
      <c r="AR8" s="40"/>
      <c r="AS8" s="40"/>
    </row>
    <row r="9" spans="1:49" s="53" customFormat="1" ht="84.75" thickBot="1" x14ac:dyDescent="0.3">
      <c r="A9" s="41"/>
      <c r="B9" s="41"/>
      <c r="C9" s="221"/>
      <c r="D9" s="34"/>
      <c r="E9" s="226"/>
      <c r="F9" s="206"/>
      <c r="G9" s="206"/>
      <c r="H9" s="206"/>
      <c r="I9" s="208"/>
      <c r="J9" s="208"/>
      <c r="K9" s="208"/>
      <c r="L9" s="216"/>
      <c r="M9" s="206"/>
      <c r="N9" s="208"/>
      <c r="O9" s="210"/>
      <c r="P9" s="208"/>
      <c r="Q9" s="212"/>
      <c r="R9" s="42" t="s">
        <v>45</v>
      </c>
      <c r="S9" s="43" t="s">
        <v>46</v>
      </c>
      <c r="T9" s="43" t="s">
        <v>47</v>
      </c>
      <c r="U9" s="44" t="s">
        <v>48</v>
      </c>
      <c r="V9" s="44" t="s">
        <v>49</v>
      </c>
      <c r="W9" s="44" t="s">
        <v>50</v>
      </c>
      <c r="X9" s="44" t="s">
        <v>51</v>
      </c>
      <c r="Y9" s="44" t="s">
        <v>52</v>
      </c>
      <c r="Z9" s="44" t="s">
        <v>53</v>
      </c>
      <c r="AA9" s="45" t="s">
        <v>54</v>
      </c>
      <c r="AB9" s="44" t="s">
        <v>55</v>
      </c>
      <c r="AC9" s="46" t="s">
        <v>56</v>
      </c>
      <c r="AD9" s="46" t="s">
        <v>57</v>
      </c>
      <c r="AE9" s="202"/>
      <c r="AF9" s="47" t="s">
        <v>58</v>
      </c>
      <c r="AG9" s="47" t="s">
        <v>59</v>
      </c>
      <c r="AH9" s="48" t="s">
        <v>60</v>
      </c>
      <c r="AI9" s="49" t="s">
        <v>61</v>
      </c>
      <c r="AJ9" s="50" t="s">
        <v>62</v>
      </c>
      <c r="AK9" s="51" t="s">
        <v>63</v>
      </c>
      <c r="AL9" s="51" t="s">
        <v>64</v>
      </c>
      <c r="AM9" s="51"/>
      <c r="AN9" s="52"/>
      <c r="AO9" s="52">
        <v>3</v>
      </c>
      <c r="AP9" s="52" t="s">
        <v>65</v>
      </c>
      <c r="AQ9" s="52" t="s">
        <v>66</v>
      </c>
      <c r="AR9" s="52" t="s">
        <v>67</v>
      </c>
      <c r="AS9" s="52" t="s">
        <v>68</v>
      </c>
    </row>
    <row r="10" spans="1:49" s="53" customFormat="1" ht="20.100000000000001" customHeight="1" x14ac:dyDescent="0.25">
      <c r="A10" s="41"/>
      <c r="B10" s="41"/>
      <c r="C10" s="54"/>
      <c r="D10" s="34"/>
      <c r="E10" s="55"/>
      <c r="F10" s="56"/>
      <c r="G10" s="56"/>
      <c r="H10" s="56"/>
      <c r="I10" s="57"/>
      <c r="J10" s="57"/>
      <c r="K10" s="57"/>
      <c r="L10" s="58"/>
      <c r="M10" s="56"/>
      <c r="N10" s="57"/>
      <c r="O10" s="59"/>
      <c r="P10" s="57"/>
      <c r="Q10" s="60"/>
      <c r="R10" s="61"/>
      <c r="S10" s="61"/>
      <c r="T10" s="61"/>
      <c r="U10" s="57"/>
      <c r="V10" s="57"/>
      <c r="W10" s="57"/>
      <c r="X10" s="57"/>
      <c r="Y10" s="57"/>
      <c r="Z10" s="57"/>
      <c r="AA10" s="62"/>
      <c r="AB10" s="57"/>
      <c r="AC10" s="56"/>
      <c r="AD10" s="56"/>
      <c r="AE10" s="63"/>
      <c r="AF10" s="64"/>
      <c r="AG10" s="64"/>
      <c r="AH10" s="64"/>
      <c r="AI10" s="65"/>
      <c r="AJ10" s="66"/>
      <c r="AK10" s="51"/>
      <c r="AL10" s="51"/>
      <c r="AM10" s="51"/>
      <c r="AN10" s="52"/>
      <c r="AO10" s="67"/>
      <c r="AP10" s="52"/>
      <c r="AQ10" s="52"/>
      <c r="AR10" s="68"/>
      <c r="AS10" s="69"/>
    </row>
    <row r="11" spans="1:49" s="92" customFormat="1" x14ac:dyDescent="0.3">
      <c r="A11" s="8"/>
      <c r="B11" s="8"/>
      <c r="C11" s="70"/>
      <c r="D11" s="9"/>
      <c r="E11" s="71">
        <v>1</v>
      </c>
      <c r="F11" s="72" t="s">
        <v>69</v>
      </c>
      <c r="G11" s="73" t="s">
        <v>70</v>
      </c>
      <c r="H11" s="74" t="s">
        <v>71</v>
      </c>
      <c r="I11" s="73"/>
      <c r="J11" s="73" t="s">
        <v>72</v>
      </c>
      <c r="K11" s="75"/>
      <c r="L11" s="76">
        <v>45185</v>
      </c>
      <c r="M11" s="77" t="str">
        <f>_Ngay</f>
        <v>(Thứ 7)</v>
      </c>
      <c r="N11" s="78">
        <v>1</v>
      </c>
      <c r="O11" s="79">
        <v>186</v>
      </c>
      <c r="P11" s="77">
        <v>40</v>
      </c>
      <c r="Q11" s="80">
        <f>L_SP</f>
        <v>5</v>
      </c>
      <c r="R11" s="75"/>
      <c r="S11" s="75"/>
      <c r="T11" s="75"/>
      <c r="U11" s="75">
        <v>10</v>
      </c>
      <c r="V11" s="75"/>
      <c r="W11" s="75"/>
      <c r="X11" s="75"/>
      <c r="Y11" s="75"/>
      <c r="Z11" s="75"/>
      <c r="AA11" s="75"/>
      <c r="AB11" s="75"/>
      <c r="AC11" s="81">
        <f>L_cham</f>
        <v>45186</v>
      </c>
      <c r="AD11" s="81">
        <f>L_Nop</f>
        <v>45192</v>
      </c>
      <c r="AE11" s="82"/>
      <c r="AF11" s="83"/>
      <c r="AG11" s="84"/>
      <c r="AH11" s="84"/>
      <c r="AI11" s="85"/>
      <c r="AJ11" s="86"/>
      <c r="AK11" s="87"/>
      <c r="AL11" s="88"/>
      <c r="AM11" s="88"/>
      <c r="AN11" s="89"/>
      <c r="AO11" s="90"/>
      <c r="AP11" s="89"/>
      <c r="AQ11" s="89"/>
      <c r="AR11" s="91"/>
      <c r="AS11" s="89"/>
      <c r="AT11"/>
      <c r="AU11"/>
      <c r="AV11"/>
    </row>
    <row r="12" spans="1:49" s="92" customFormat="1" x14ac:dyDescent="0.3">
      <c r="A12" s="8"/>
      <c r="B12" s="8"/>
      <c r="C12" s="93"/>
      <c r="D12" s="9"/>
      <c r="E12" s="71">
        <v>2</v>
      </c>
      <c r="F12" s="72" t="s">
        <v>73</v>
      </c>
      <c r="G12" s="73" t="s">
        <v>74</v>
      </c>
      <c r="H12" s="74" t="s">
        <v>75</v>
      </c>
      <c r="I12" s="73"/>
      <c r="J12" s="73" t="s">
        <v>76</v>
      </c>
      <c r="K12" s="75"/>
      <c r="L12" s="94">
        <v>45185</v>
      </c>
      <c r="M12" s="77" t="str">
        <f>_Ngay</f>
        <v>(Thứ 7)</v>
      </c>
      <c r="N12" s="78">
        <v>1</v>
      </c>
      <c r="O12" s="79">
        <v>35</v>
      </c>
      <c r="P12" s="75"/>
      <c r="Q12" s="95"/>
      <c r="R12" s="75"/>
      <c r="S12" s="75"/>
      <c r="T12" s="75"/>
      <c r="U12" s="75"/>
      <c r="V12" s="75" t="s">
        <v>77</v>
      </c>
      <c r="W12" s="75"/>
      <c r="X12" s="75"/>
      <c r="Y12" s="75"/>
      <c r="Z12" s="75"/>
      <c r="AA12" s="75"/>
      <c r="AB12" s="75"/>
      <c r="AC12" s="81">
        <f>L_cham</f>
        <v>45185</v>
      </c>
      <c r="AD12" s="81">
        <f>L_Nop</f>
        <v>45187</v>
      </c>
      <c r="AE12" s="84"/>
      <c r="AF12" s="84"/>
      <c r="AG12" s="84"/>
      <c r="AH12" s="84"/>
      <c r="AI12" s="85"/>
      <c r="AJ12" s="86"/>
      <c r="AK12" s="87"/>
      <c r="AL12" s="88"/>
      <c r="AM12" s="88"/>
      <c r="AN12" s="89"/>
      <c r="AO12" s="90"/>
      <c r="AP12" s="89"/>
      <c r="AQ12" s="89"/>
      <c r="AR12" s="91"/>
      <c r="AS12" s="89"/>
      <c r="AT12"/>
      <c r="AU12"/>
      <c r="AV12"/>
    </row>
    <row r="13" spans="1:49" s="97" customFormat="1" x14ac:dyDescent="0.3">
      <c r="A13" s="8"/>
      <c r="B13" s="8"/>
      <c r="C13" s="70"/>
      <c r="D13" s="9"/>
      <c r="E13" s="71">
        <v>3</v>
      </c>
      <c r="F13" s="72" t="s">
        <v>78</v>
      </c>
      <c r="G13" s="73" t="s">
        <v>79</v>
      </c>
      <c r="H13" s="74" t="s">
        <v>80</v>
      </c>
      <c r="I13" s="73"/>
      <c r="J13" s="73" t="s">
        <v>81</v>
      </c>
      <c r="K13" s="75"/>
      <c r="L13" s="94">
        <v>45185</v>
      </c>
      <c r="M13" s="77" t="str">
        <f>_Ngay</f>
        <v>(Thứ 7)</v>
      </c>
      <c r="N13" s="78">
        <v>1</v>
      </c>
      <c r="O13" s="79">
        <v>49</v>
      </c>
      <c r="P13" s="75"/>
      <c r="Q13" s="95"/>
      <c r="R13" s="75"/>
      <c r="S13" s="75"/>
      <c r="T13" s="75"/>
      <c r="U13" s="75"/>
      <c r="V13" s="75"/>
      <c r="W13" s="75" t="s">
        <v>77</v>
      </c>
      <c r="X13" s="75" t="s">
        <v>77</v>
      </c>
      <c r="Y13" s="75"/>
      <c r="Z13" s="75"/>
      <c r="AA13" s="75"/>
      <c r="AB13" s="75"/>
      <c r="AC13" s="81">
        <f>L_cham</f>
        <v>45185</v>
      </c>
      <c r="AD13" s="81">
        <f>L_Nop</f>
        <v>45187</v>
      </c>
      <c r="AE13" s="82"/>
      <c r="AF13" s="96" t="s">
        <v>82</v>
      </c>
      <c r="AG13" s="84"/>
      <c r="AH13" s="84"/>
      <c r="AI13" s="85"/>
      <c r="AJ13" s="86"/>
      <c r="AK13" s="87"/>
      <c r="AL13" s="88"/>
      <c r="AM13" s="88"/>
      <c r="AN13" s="89"/>
      <c r="AO13" s="90"/>
      <c r="AP13" s="89"/>
      <c r="AQ13" s="89"/>
      <c r="AR13" s="91"/>
      <c r="AS13" s="89"/>
      <c r="AT13"/>
      <c r="AU13"/>
      <c r="AV13"/>
      <c r="AW13" s="92"/>
    </row>
    <row r="14" spans="1:49" s="92" customFormat="1" ht="24.95" customHeight="1" x14ac:dyDescent="0.3">
      <c r="A14" s="8"/>
      <c r="B14" s="8"/>
      <c r="C14" s="70"/>
      <c r="D14" s="9"/>
      <c r="E14" s="71">
        <v>4</v>
      </c>
      <c r="F14" s="72" t="s">
        <v>83</v>
      </c>
      <c r="G14" s="73" t="s">
        <v>84</v>
      </c>
      <c r="H14" s="74" t="s">
        <v>85</v>
      </c>
      <c r="I14" s="73"/>
      <c r="J14" s="73" t="s">
        <v>76</v>
      </c>
      <c r="K14" s="75"/>
      <c r="L14" s="94">
        <v>45185</v>
      </c>
      <c r="M14" s="77" t="str">
        <f>_Ngay</f>
        <v>(Thứ 7)</v>
      </c>
      <c r="N14" s="78">
        <v>1</v>
      </c>
      <c r="O14" s="79">
        <v>48</v>
      </c>
      <c r="P14" s="75"/>
      <c r="Q14" s="95"/>
      <c r="R14" s="75"/>
      <c r="S14" s="75"/>
      <c r="T14" s="75"/>
      <c r="U14" s="75"/>
      <c r="V14" s="75"/>
      <c r="W14" s="75" t="s">
        <v>77</v>
      </c>
      <c r="X14" s="75"/>
      <c r="Y14" s="75"/>
      <c r="Z14" s="75"/>
      <c r="AA14" s="75"/>
      <c r="AB14" s="75"/>
      <c r="AC14" s="81">
        <f>L_cham</f>
        <v>45185</v>
      </c>
      <c r="AD14" s="81">
        <f>L_Nop</f>
        <v>45187</v>
      </c>
      <c r="AE14" s="82"/>
      <c r="AF14" s="84"/>
      <c r="AG14" s="84"/>
      <c r="AH14" s="84"/>
      <c r="AI14" s="85"/>
      <c r="AJ14" s="86"/>
      <c r="AK14" s="87"/>
      <c r="AL14" s="88"/>
      <c r="AM14" s="88"/>
      <c r="AN14" s="89"/>
      <c r="AO14" s="90"/>
      <c r="AP14" s="89"/>
      <c r="AQ14" s="89"/>
      <c r="AR14" s="91"/>
      <c r="AS14" s="89"/>
      <c r="AT14"/>
      <c r="AU14"/>
      <c r="AV14"/>
    </row>
    <row r="15" spans="1:49" s="92" customFormat="1" ht="24.95" customHeight="1" x14ac:dyDescent="0.3">
      <c r="A15" s="8"/>
      <c r="B15" s="8"/>
      <c r="C15" s="70"/>
      <c r="D15" s="9"/>
      <c r="E15" s="71">
        <v>5</v>
      </c>
      <c r="F15" s="72" t="s">
        <v>86</v>
      </c>
      <c r="G15" s="73" t="s">
        <v>87</v>
      </c>
      <c r="H15" s="74" t="s">
        <v>88</v>
      </c>
      <c r="I15" s="73"/>
      <c r="J15" s="73" t="s">
        <v>76</v>
      </c>
      <c r="K15" s="75"/>
      <c r="L15" s="76">
        <v>45185</v>
      </c>
      <c r="M15" s="77" t="str">
        <f>_Ngay</f>
        <v>(Thứ 7)</v>
      </c>
      <c r="N15" s="78">
        <v>1</v>
      </c>
      <c r="O15" s="79">
        <v>127</v>
      </c>
      <c r="P15" s="75"/>
      <c r="Q15" s="95"/>
      <c r="R15" s="75"/>
      <c r="S15" s="75"/>
      <c r="T15" s="75"/>
      <c r="U15" s="75"/>
      <c r="V15" s="75"/>
      <c r="W15" s="75"/>
      <c r="X15" s="75" t="s">
        <v>77</v>
      </c>
      <c r="Y15" s="75"/>
      <c r="Z15" s="75"/>
      <c r="AA15" s="75"/>
      <c r="AB15" s="75"/>
      <c r="AC15" s="81">
        <f>L_cham</f>
        <v>45185</v>
      </c>
      <c r="AD15" s="81">
        <f>L_Nop</f>
        <v>45187</v>
      </c>
      <c r="AE15" s="82"/>
      <c r="AF15" s="84"/>
      <c r="AG15" s="84"/>
      <c r="AH15" s="84"/>
      <c r="AI15" s="85"/>
      <c r="AJ15" s="86"/>
      <c r="AK15" s="87"/>
      <c r="AL15" s="88"/>
      <c r="AM15" s="88"/>
      <c r="AN15" s="89"/>
      <c r="AO15" s="90"/>
      <c r="AP15" s="89"/>
      <c r="AQ15" s="89"/>
      <c r="AR15" s="91"/>
      <c r="AS15" s="89"/>
      <c r="AT15"/>
      <c r="AU15"/>
      <c r="AV15"/>
    </row>
    <row r="16" spans="1:49" s="92" customFormat="1" ht="24.95" customHeight="1" x14ac:dyDescent="0.3">
      <c r="A16" s="98" t="str">
        <f>L_time</f>
        <v/>
      </c>
      <c r="B16" s="99" t="str">
        <f>L_TGca</f>
        <v/>
      </c>
      <c r="C16" s="100"/>
      <c r="D16" s="99" t="str">
        <f>IF(C16="","",LEFT($C16,FIND("-",$C16,1)+2))</f>
        <v/>
      </c>
      <c r="E16" s="71">
        <v>6</v>
      </c>
      <c r="F16" s="72" t="s">
        <v>89</v>
      </c>
      <c r="G16" s="77" t="s">
        <v>90</v>
      </c>
      <c r="H16" s="101" t="s">
        <v>91</v>
      </c>
      <c r="I16" s="77" t="str">
        <f>L_Loc</f>
        <v/>
      </c>
      <c r="J16" s="77" t="s">
        <v>76</v>
      </c>
      <c r="K16" s="77" t="str">
        <f>L_Loc</f>
        <v/>
      </c>
      <c r="L16" s="94">
        <v>45185</v>
      </c>
      <c r="M16" s="77" t="str">
        <f>_Ngay</f>
        <v>(Thứ 7)</v>
      </c>
      <c r="N16" s="78">
        <v>1</v>
      </c>
      <c r="O16" s="79">
        <v>6</v>
      </c>
      <c r="P16" s="77">
        <f>L_SV_P</f>
        <v>0</v>
      </c>
      <c r="Q16" s="80">
        <f>L_SP</f>
        <v>0</v>
      </c>
      <c r="R16" s="102"/>
      <c r="S16" s="102"/>
      <c r="T16" s="102"/>
      <c r="U16" s="102"/>
      <c r="V16" s="102"/>
      <c r="W16" s="102"/>
      <c r="X16" s="102" t="s">
        <v>77</v>
      </c>
      <c r="Y16" s="102"/>
      <c r="Z16" s="102"/>
      <c r="AA16" s="102"/>
      <c r="AB16" s="103"/>
      <c r="AC16" s="81">
        <f>L_cham</f>
        <v>45185</v>
      </c>
      <c r="AD16" s="81">
        <f>L_Nop</f>
        <v>45187</v>
      </c>
      <c r="AE16" s="104"/>
      <c r="AF16" s="105"/>
      <c r="AG16" s="105"/>
      <c r="AH16" s="105"/>
      <c r="AI16" s="106"/>
      <c r="AJ16" s="107" t="str">
        <f>IF(LEN(C16)&lt;14,"",RIGHT(C16,2))</f>
        <v/>
      </c>
      <c r="AK16" s="108" t="str">
        <f>IF($Q16=0,"",IF(MOD($O16,$P16)=0,$P16,MOD($O16,$P16)))</f>
        <v/>
      </c>
      <c r="AL16" s="109" t="str">
        <f>IF(AB16="","",$AB16-$Q16*2)</f>
        <v/>
      </c>
      <c r="AM16" s="109" t="str">
        <f>L_luu1</f>
        <v/>
      </c>
      <c r="AN16" s="110" t="str">
        <f>L_luu2</f>
        <v/>
      </c>
      <c r="AO16" s="111" t="str">
        <f>L_Luu3</f>
        <v/>
      </c>
      <c r="AP16" s="110"/>
      <c r="AQ16" s="110"/>
      <c r="AR16" s="112" t="str">
        <f>L_Loc</f>
        <v/>
      </c>
      <c r="AS16" s="113" t="str">
        <f>L_Loc</f>
        <v/>
      </c>
      <c r="AU16" s="92">
        <v>286</v>
      </c>
    </row>
    <row r="17" spans="1:49" s="92" customFormat="1" ht="24.95" customHeight="1" x14ac:dyDescent="0.3">
      <c r="A17" s="114" t="str">
        <f>L_time</f>
        <v/>
      </c>
      <c r="B17" s="115" t="str">
        <f>L_TGca</f>
        <v/>
      </c>
      <c r="C17" s="116"/>
      <c r="D17" s="115" t="str">
        <f>IF(C17="","",LEFT($C17,FIND("-",$C17,1)+2))</f>
        <v/>
      </c>
      <c r="E17" s="71">
        <v>7</v>
      </c>
      <c r="F17" s="72" t="s">
        <v>92</v>
      </c>
      <c r="G17" s="77" t="s">
        <v>93</v>
      </c>
      <c r="H17" s="101" t="s">
        <v>94</v>
      </c>
      <c r="I17" s="77" t="str">
        <f>L_Loc</f>
        <v/>
      </c>
      <c r="J17" s="77" t="s">
        <v>76</v>
      </c>
      <c r="K17" s="77" t="str">
        <f>L_Loc</f>
        <v/>
      </c>
      <c r="L17" s="94">
        <v>45185</v>
      </c>
      <c r="M17" s="77" t="str">
        <f>_Ngay</f>
        <v>(Thứ 7)</v>
      </c>
      <c r="N17" s="78">
        <v>1</v>
      </c>
      <c r="O17" s="79">
        <v>147</v>
      </c>
      <c r="P17" s="77">
        <f>L_SV_P</f>
        <v>0</v>
      </c>
      <c r="Q17" s="80">
        <f>L_SP</f>
        <v>0</v>
      </c>
      <c r="R17" s="102"/>
      <c r="S17" s="102"/>
      <c r="T17" s="102"/>
      <c r="U17" s="102"/>
      <c r="V17" s="102" t="s">
        <v>77</v>
      </c>
      <c r="W17" s="102"/>
      <c r="X17" s="102"/>
      <c r="Y17" s="102"/>
      <c r="Z17" s="102"/>
      <c r="AA17" s="102"/>
      <c r="AB17" s="103"/>
      <c r="AC17" s="81">
        <f>L_cham</f>
        <v>45185</v>
      </c>
      <c r="AD17" s="81">
        <f>L_Nop</f>
        <v>45187</v>
      </c>
      <c r="AE17" s="104"/>
      <c r="AF17" s="105"/>
      <c r="AG17" s="105"/>
      <c r="AH17" s="105"/>
      <c r="AI17" s="106"/>
      <c r="AJ17" s="107" t="str">
        <f>IF(LEN(C17)&lt;14,"",RIGHT(C17,2))</f>
        <v/>
      </c>
      <c r="AK17" s="108" t="str">
        <f>IF($Q17=0,"",IF(MOD($O17,$P17)=0,$P17,MOD($O17,$P17)))</f>
        <v/>
      </c>
      <c r="AL17" s="109" t="str">
        <f>IF(AB17="","",$AB17-$Q17*2)</f>
        <v/>
      </c>
      <c r="AM17" s="109" t="str">
        <f>L_luu1</f>
        <v/>
      </c>
      <c r="AN17" s="110" t="str">
        <f>L_luu2</f>
        <v/>
      </c>
      <c r="AO17" s="111" t="str">
        <f>L_Luu3</f>
        <v/>
      </c>
      <c r="AP17" s="110"/>
      <c r="AQ17" s="110"/>
      <c r="AR17" s="112" t="str">
        <f>L_Loc</f>
        <v/>
      </c>
      <c r="AS17" s="113" t="str">
        <f>L_Loc</f>
        <v/>
      </c>
      <c r="AT17" s="117"/>
      <c r="AU17" s="117">
        <v>286</v>
      </c>
      <c r="AV17" s="117"/>
      <c r="AW17"/>
    </row>
    <row r="18" spans="1:49" s="92" customFormat="1" ht="24.95" customHeight="1" x14ac:dyDescent="0.3">
      <c r="A18" s="98" t="str">
        <f>L_time</f>
        <v/>
      </c>
      <c r="B18" s="99" t="str">
        <f>L_TGca</f>
        <v/>
      </c>
      <c r="C18" s="116"/>
      <c r="D18" s="99" t="str">
        <f>IF(C18="","",LEFT($C18,FIND("-",$C18,1)+2))</f>
        <v/>
      </c>
      <c r="E18" s="71">
        <v>8</v>
      </c>
      <c r="F18" s="72" t="s">
        <v>89</v>
      </c>
      <c r="G18" s="77" t="s">
        <v>95</v>
      </c>
      <c r="H18" s="101" t="s">
        <v>96</v>
      </c>
      <c r="I18" s="77" t="str">
        <f>L_Loc</f>
        <v/>
      </c>
      <c r="J18" s="77" t="s">
        <v>76</v>
      </c>
      <c r="K18" s="77" t="str">
        <f>L_Loc</f>
        <v/>
      </c>
      <c r="L18" s="94">
        <v>45185</v>
      </c>
      <c r="M18" s="77" t="str">
        <f>_Ngay</f>
        <v>(Thứ 7)</v>
      </c>
      <c r="N18" s="78">
        <v>1</v>
      </c>
      <c r="O18" s="79">
        <v>92</v>
      </c>
      <c r="P18" s="77">
        <f>L_SV_P</f>
        <v>0</v>
      </c>
      <c r="Q18" s="80">
        <f>L_SP</f>
        <v>0</v>
      </c>
      <c r="R18" s="102"/>
      <c r="S18" s="102"/>
      <c r="T18" s="102"/>
      <c r="U18" s="102"/>
      <c r="V18" s="102"/>
      <c r="W18" s="102"/>
      <c r="X18" s="102" t="s">
        <v>77</v>
      </c>
      <c r="Y18" s="102"/>
      <c r="Z18" s="102"/>
      <c r="AA18" s="102"/>
      <c r="AB18" s="103"/>
      <c r="AC18" s="81">
        <f>L_cham</f>
        <v>45185</v>
      </c>
      <c r="AD18" s="81">
        <f>L_Nop</f>
        <v>45187</v>
      </c>
      <c r="AE18" s="104"/>
      <c r="AF18" s="105"/>
      <c r="AG18" s="105"/>
      <c r="AH18" s="105"/>
      <c r="AI18" s="106"/>
      <c r="AJ18" s="107" t="str">
        <f>IF(LEN(C18)&lt;14,"",RIGHT(C18,2))</f>
        <v/>
      </c>
      <c r="AK18" s="108" t="str">
        <f>IF($Q18=0,"",IF(MOD($O18,$P18)=0,$P18,MOD($O18,$P18)))</f>
        <v/>
      </c>
      <c r="AL18" s="109" t="str">
        <f>IF(AB18="","",$AB18-$Q18*2)</f>
        <v/>
      </c>
      <c r="AM18" s="109" t="str">
        <f>L_luu1</f>
        <v/>
      </c>
      <c r="AN18" s="110" t="str">
        <f>L_luu2</f>
        <v/>
      </c>
      <c r="AO18" s="111" t="str">
        <f>L_Luu3</f>
        <v/>
      </c>
      <c r="AP18" s="110"/>
      <c r="AQ18" s="110"/>
      <c r="AR18" s="112" t="str">
        <f>L_Loc</f>
        <v/>
      </c>
      <c r="AS18" s="113" t="str">
        <f>L_Loc</f>
        <v/>
      </c>
      <c r="AU18" s="92">
        <v>286</v>
      </c>
      <c r="AW18"/>
    </row>
    <row r="19" spans="1:49" s="92" customFormat="1" x14ac:dyDescent="0.3">
      <c r="A19" s="8"/>
      <c r="B19" s="8"/>
      <c r="C19" s="70"/>
      <c r="D19" s="9"/>
      <c r="E19" s="71">
        <v>9</v>
      </c>
      <c r="F19" s="72" t="s">
        <v>97</v>
      </c>
      <c r="G19" s="73" t="s">
        <v>98</v>
      </c>
      <c r="H19" s="74" t="s">
        <v>99</v>
      </c>
      <c r="I19" s="73"/>
      <c r="J19" s="73" t="s">
        <v>76</v>
      </c>
      <c r="K19" s="75"/>
      <c r="L19" s="76">
        <v>45185</v>
      </c>
      <c r="M19" s="77" t="str">
        <f>_Ngay</f>
        <v>(Thứ 7)</v>
      </c>
      <c r="N19" s="78">
        <v>1</v>
      </c>
      <c r="O19" s="79">
        <v>1</v>
      </c>
      <c r="P19" s="75"/>
      <c r="Q19" s="95"/>
      <c r="R19" s="75"/>
      <c r="S19" s="75"/>
      <c r="T19" s="75"/>
      <c r="U19" s="75"/>
      <c r="V19" s="75"/>
      <c r="W19" s="75"/>
      <c r="X19" s="75"/>
      <c r="Y19" s="75" t="s">
        <v>77</v>
      </c>
      <c r="Z19" s="75"/>
      <c r="AA19" s="75"/>
      <c r="AB19" s="75"/>
      <c r="AC19" s="81">
        <f>L_cham</f>
        <v>45185</v>
      </c>
      <c r="AD19" s="81">
        <f>L_Nop</f>
        <v>45187</v>
      </c>
      <c r="AE19" s="82"/>
      <c r="AF19" s="84"/>
      <c r="AG19" s="84"/>
      <c r="AH19" s="84"/>
      <c r="AI19" s="85"/>
      <c r="AJ19" s="86"/>
      <c r="AK19" s="87"/>
      <c r="AL19" s="88"/>
      <c r="AM19" s="88"/>
      <c r="AN19" s="89"/>
      <c r="AO19" s="90"/>
      <c r="AP19" s="89"/>
      <c r="AQ19" s="89"/>
      <c r="AR19" s="91"/>
      <c r="AS19" s="89"/>
      <c r="AT19"/>
      <c r="AU19"/>
      <c r="AV19"/>
      <c r="AW19"/>
    </row>
    <row r="20" spans="1:49" s="92" customFormat="1" x14ac:dyDescent="0.3">
      <c r="A20" s="8"/>
      <c r="B20" s="8"/>
      <c r="C20" s="70"/>
      <c r="D20" s="9"/>
      <c r="E20" s="71">
        <v>10</v>
      </c>
      <c r="F20" s="72" t="s">
        <v>97</v>
      </c>
      <c r="G20" s="73" t="s">
        <v>100</v>
      </c>
      <c r="H20" s="74" t="s">
        <v>101</v>
      </c>
      <c r="I20" s="73"/>
      <c r="J20" s="73" t="s">
        <v>76</v>
      </c>
      <c r="K20" s="75"/>
      <c r="L20" s="76">
        <v>45185</v>
      </c>
      <c r="M20" s="77" t="str">
        <f>_Ngay</f>
        <v>(Thứ 7)</v>
      </c>
      <c r="N20" s="78">
        <v>1</v>
      </c>
      <c r="O20" s="79">
        <v>5</v>
      </c>
      <c r="P20" s="75"/>
      <c r="Q20" s="95"/>
      <c r="R20" s="75"/>
      <c r="S20" s="75"/>
      <c r="T20" s="75"/>
      <c r="U20" s="75"/>
      <c r="V20" s="75"/>
      <c r="W20" s="75"/>
      <c r="X20" s="75"/>
      <c r="Y20" s="75" t="s">
        <v>77</v>
      </c>
      <c r="Z20" s="75"/>
      <c r="AA20" s="75"/>
      <c r="AB20" s="75"/>
      <c r="AC20" s="81">
        <f>L_cham</f>
        <v>45185</v>
      </c>
      <c r="AD20" s="81">
        <f>L_Nop</f>
        <v>45187</v>
      </c>
      <c r="AE20" s="82"/>
      <c r="AF20" s="82"/>
      <c r="AG20" s="84"/>
      <c r="AH20" s="84"/>
      <c r="AI20" s="85"/>
      <c r="AJ20" s="86"/>
      <c r="AK20" s="87"/>
      <c r="AL20" s="88"/>
      <c r="AM20" s="88"/>
      <c r="AN20" s="89"/>
      <c r="AO20" s="90"/>
      <c r="AP20" s="89"/>
      <c r="AQ20" s="89"/>
      <c r="AR20" s="91"/>
      <c r="AS20" s="89"/>
      <c r="AT20"/>
      <c r="AU20"/>
      <c r="AV20"/>
      <c r="AW20"/>
    </row>
    <row r="21" spans="1:49" s="92" customFormat="1" ht="31.5" x14ac:dyDescent="0.3">
      <c r="A21" s="114" t="str">
        <f>L_time</f>
        <v/>
      </c>
      <c r="B21" s="115" t="str">
        <f>L_TGca</f>
        <v/>
      </c>
      <c r="C21" s="116"/>
      <c r="D21" s="115" t="str">
        <f>IF(C21="","",LEFT($C21,FIND("-",$C21,1)+2))</f>
        <v/>
      </c>
      <c r="E21" s="71">
        <v>11</v>
      </c>
      <c r="F21" s="118" t="s">
        <v>102</v>
      </c>
      <c r="G21" s="79" t="s">
        <v>103</v>
      </c>
      <c r="H21" s="119" t="s">
        <v>104</v>
      </c>
      <c r="I21" s="77"/>
      <c r="J21" s="77" t="s">
        <v>72</v>
      </c>
      <c r="K21" s="77"/>
      <c r="L21" s="94">
        <v>45185</v>
      </c>
      <c r="M21" s="77" t="str">
        <f>_Ngay</f>
        <v>(Thứ 7)</v>
      </c>
      <c r="N21" s="78">
        <v>1</v>
      </c>
      <c r="O21" s="79">
        <v>15</v>
      </c>
      <c r="P21" s="77"/>
      <c r="Q21" s="80"/>
      <c r="R21" s="102"/>
      <c r="S21" s="102"/>
      <c r="T21" s="102"/>
      <c r="U21" s="102"/>
      <c r="V21" s="102"/>
      <c r="W21" s="102">
        <v>2</v>
      </c>
      <c r="X21" s="102"/>
      <c r="Y21" s="102"/>
      <c r="Z21" s="102"/>
      <c r="AA21" s="102"/>
      <c r="AB21" s="103"/>
      <c r="AC21" s="81">
        <f>L_cham</f>
        <v>45186</v>
      </c>
      <c r="AD21" s="81">
        <f>L_Nop</f>
        <v>45192</v>
      </c>
      <c r="AE21" s="104"/>
      <c r="AF21" s="105" t="s">
        <v>105</v>
      </c>
      <c r="AG21" s="105"/>
      <c r="AH21" s="105"/>
      <c r="AI21" s="106"/>
      <c r="AJ21" s="107" t="str">
        <f>IF(LEN(C21)&lt;14,"",RIGHT(C21,2))</f>
        <v/>
      </c>
      <c r="AK21" s="108" t="str">
        <f>IF($Q21=0,"",IF(MOD($O21,$P21)=0,$P21,MOD($O21,$P21)))</f>
        <v/>
      </c>
      <c r="AL21" s="109" t="str">
        <f>IF(AB21="","",$AB21-$Q21*2)</f>
        <v/>
      </c>
      <c r="AM21" s="109" t="str">
        <f>L_luu1</f>
        <v/>
      </c>
      <c r="AN21" s="110" t="str">
        <f>L_luu2</f>
        <v/>
      </c>
      <c r="AO21" s="111" t="str">
        <f>L_Luu3</f>
        <v/>
      </c>
      <c r="AP21" s="110"/>
      <c r="AQ21" s="110"/>
      <c r="AR21" s="112" t="str">
        <f>L_Loc</f>
        <v/>
      </c>
      <c r="AS21" s="113" t="str">
        <f>L_Loc</f>
        <v/>
      </c>
      <c r="AT21" s="117"/>
      <c r="AU21" s="117">
        <v>286</v>
      </c>
      <c r="AV21" s="117"/>
      <c r="AW21" s="120"/>
    </row>
    <row r="22" spans="1:49" s="92" customFormat="1" x14ac:dyDescent="0.3">
      <c r="A22" s="8"/>
      <c r="B22" s="8"/>
      <c r="C22" s="70"/>
      <c r="D22" s="9"/>
      <c r="E22" s="71">
        <v>12</v>
      </c>
      <c r="F22" s="118" t="s">
        <v>106</v>
      </c>
      <c r="G22" s="79" t="s">
        <v>107</v>
      </c>
      <c r="H22" s="119" t="s">
        <v>108</v>
      </c>
      <c r="I22" s="73"/>
      <c r="J22" s="73" t="s">
        <v>76</v>
      </c>
      <c r="K22" s="75"/>
      <c r="L22" s="76">
        <v>45185</v>
      </c>
      <c r="M22" s="77" t="str">
        <f>_Ngay</f>
        <v>(Thứ 7)</v>
      </c>
      <c r="N22" s="78">
        <v>1</v>
      </c>
      <c r="O22" s="79">
        <v>1</v>
      </c>
      <c r="P22" s="77"/>
      <c r="Q22" s="95"/>
      <c r="R22" s="75"/>
      <c r="S22" s="75"/>
      <c r="T22" s="75"/>
      <c r="U22" s="75"/>
      <c r="V22" s="102"/>
      <c r="W22" s="102"/>
      <c r="X22" s="102"/>
      <c r="Y22" s="102" t="s">
        <v>77</v>
      </c>
      <c r="Z22" s="75"/>
      <c r="AA22" s="75"/>
      <c r="AB22" s="75"/>
      <c r="AC22" s="81">
        <f>L_cham</f>
        <v>45185</v>
      </c>
      <c r="AD22" s="81">
        <f>L_Nop</f>
        <v>45187</v>
      </c>
      <c r="AE22" s="82"/>
      <c r="AF22" s="84" t="s">
        <v>281</v>
      </c>
      <c r="AG22" s="84"/>
      <c r="AH22" s="84"/>
      <c r="AI22" s="85"/>
      <c r="AJ22" s="86"/>
      <c r="AK22" s="87"/>
      <c r="AL22" s="88"/>
      <c r="AM22" s="88"/>
      <c r="AN22" s="89"/>
      <c r="AO22" s="90"/>
      <c r="AP22" s="89"/>
      <c r="AQ22" s="89"/>
      <c r="AR22" s="91"/>
      <c r="AS22" s="89"/>
      <c r="AT22"/>
      <c r="AU22"/>
      <c r="AV22"/>
      <c r="AW22"/>
    </row>
    <row r="23" spans="1:49" s="92" customFormat="1" x14ac:dyDescent="0.3">
      <c r="A23" s="98">
        <f>L_time</f>
        <v>45185.291666666664</v>
      </c>
      <c r="B23" s="99" t="str">
        <f>L_TGca</f>
        <v>7:00</v>
      </c>
      <c r="C23" s="100" t="s">
        <v>109</v>
      </c>
      <c r="D23" s="99" t="str">
        <f>IF(C23="","",LEFT($C23,FIND("-",$C23,1)+2))</f>
        <v>DC1CB35-DC</v>
      </c>
      <c r="E23" s="71">
        <v>13</v>
      </c>
      <c r="F23" s="121" t="s">
        <v>110</v>
      </c>
      <c r="G23" s="79" t="s">
        <v>111</v>
      </c>
      <c r="H23" s="119" t="s">
        <v>112</v>
      </c>
      <c r="I23" s="77"/>
      <c r="J23" s="77" t="s">
        <v>76</v>
      </c>
      <c r="K23" s="77"/>
      <c r="L23" s="76">
        <v>45185</v>
      </c>
      <c r="M23" s="77" t="str">
        <f>_Ngay</f>
        <v>(Thứ 7)</v>
      </c>
      <c r="N23" s="78">
        <v>1</v>
      </c>
      <c r="O23" s="79">
        <v>12</v>
      </c>
      <c r="P23" s="77"/>
      <c r="Q23" s="80"/>
      <c r="R23" s="102"/>
      <c r="S23" s="102"/>
      <c r="T23" s="102"/>
      <c r="U23" s="102"/>
      <c r="V23" s="102"/>
      <c r="W23" s="102"/>
      <c r="X23" s="102" t="s">
        <v>77</v>
      </c>
      <c r="Y23" s="102"/>
      <c r="Z23" s="102"/>
      <c r="AA23" s="102"/>
      <c r="AB23" s="103"/>
      <c r="AC23" s="81">
        <f>L_cham</f>
        <v>45185</v>
      </c>
      <c r="AD23" s="81">
        <f>L_Nop</f>
        <v>45187</v>
      </c>
      <c r="AE23" s="104"/>
      <c r="AF23" s="84" t="s">
        <v>281</v>
      </c>
      <c r="AG23" s="105"/>
      <c r="AH23" s="105"/>
      <c r="AI23" s="106"/>
      <c r="AJ23" s="107" t="str">
        <f>IF(LEN(C23)&lt;14,"",RIGHT(C23,2))</f>
        <v/>
      </c>
      <c r="AK23" s="108" t="str">
        <f>IF($Q23=0,"",IF(MOD($O23,$P23)=0,$P23,MOD($O23,$P23)))</f>
        <v/>
      </c>
      <c r="AL23" s="109" t="str">
        <f>IF(AB23="","",$AB23-$Q23*2)</f>
        <v/>
      </c>
      <c r="AM23" s="109">
        <f>L_luu1</f>
        <v>0</v>
      </c>
      <c r="AN23" s="110">
        <f>L_luu2</f>
        <v>0</v>
      </c>
      <c r="AO23" s="111">
        <f>L_Luu3</f>
        <v>1</v>
      </c>
      <c r="AP23" s="110"/>
      <c r="AQ23" s="110"/>
      <c r="AR23" s="112" t="str">
        <f>L_Loc</f>
        <v>CBNN</v>
      </c>
      <c r="AS23" s="113" t="str">
        <f>L_Loc</f>
        <v>KHCB</v>
      </c>
      <c r="AU23" s="92">
        <v>288</v>
      </c>
      <c r="AW23"/>
    </row>
    <row r="24" spans="1:49" s="92" customFormat="1" x14ac:dyDescent="0.3">
      <c r="A24" s="98" t="str">
        <f>L_time</f>
        <v/>
      </c>
      <c r="B24" s="99" t="str">
        <f>L_TGca</f>
        <v/>
      </c>
      <c r="C24" s="100"/>
      <c r="D24" s="99" t="str">
        <f>IF(C24="","",LEFT($C24,FIND("-",$C24,1)+2))</f>
        <v/>
      </c>
      <c r="E24" s="71">
        <v>14</v>
      </c>
      <c r="F24" s="118" t="s">
        <v>113</v>
      </c>
      <c r="G24" s="79" t="s">
        <v>114</v>
      </c>
      <c r="H24" s="119" t="s">
        <v>115</v>
      </c>
      <c r="I24" s="77"/>
      <c r="J24" s="77" t="s">
        <v>72</v>
      </c>
      <c r="K24" s="77"/>
      <c r="L24" s="94">
        <v>45185</v>
      </c>
      <c r="M24" s="77" t="str">
        <f>_Ngay</f>
        <v>(Thứ 7)</v>
      </c>
      <c r="N24" s="78">
        <v>1</v>
      </c>
      <c r="O24" s="79">
        <v>2</v>
      </c>
      <c r="P24" s="77"/>
      <c r="Q24" s="80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3"/>
      <c r="AC24" s="81">
        <f>L_cham</f>
        <v>45186</v>
      </c>
      <c r="AD24" s="81">
        <f>L_Nop</f>
        <v>45192</v>
      </c>
      <c r="AE24" s="104"/>
      <c r="AF24" s="84" t="s">
        <v>281</v>
      </c>
      <c r="AG24" s="105"/>
      <c r="AH24" s="105"/>
      <c r="AI24" s="106"/>
      <c r="AJ24" s="107" t="str">
        <f>IF(LEN(C24)&lt;14,"",RIGHT(C24,2))</f>
        <v/>
      </c>
      <c r="AK24" s="108" t="str">
        <f>IF($Q24=0,"",IF(MOD($O24,$P24)=0,$P24,MOD($O24,$P24)))</f>
        <v/>
      </c>
      <c r="AL24" s="109" t="str">
        <f>IF(AB24="","",$AB24-$Q24*2)</f>
        <v/>
      </c>
      <c r="AM24" s="109" t="str">
        <f>L_luu1</f>
        <v/>
      </c>
      <c r="AN24" s="110" t="str">
        <f>L_luu2</f>
        <v/>
      </c>
      <c r="AO24" s="111" t="str">
        <f>L_Luu3</f>
        <v/>
      </c>
      <c r="AP24" s="110"/>
      <c r="AQ24" s="110"/>
      <c r="AR24" s="112" t="str">
        <f>L_Loc</f>
        <v/>
      </c>
      <c r="AS24" s="113" t="str">
        <f>L_Loc</f>
        <v/>
      </c>
      <c r="AU24" s="92">
        <v>286</v>
      </c>
    </row>
    <row r="25" spans="1:49" s="92" customFormat="1" x14ac:dyDescent="0.3">
      <c r="A25" s="98">
        <f>L_time</f>
        <v>45185.291666666664</v>
      </c>
      <c r="B25" s="99" t="str">
        <f>L_TGca</f>
        <v>7:00</v>
      </c>
      <c r="C25" s="100" t="s">
        <v>116</v>
      </c>
      <c r="D25" s="99" t="str">
        <f>IF(C25="","",LEFT($C25,FIND("-",$C25,1)+2))</f>
        <v>DC1LL08-DC</v>
      </c>
      <c r="E25" s="71">
        <v>15</v>
      </c>
      <c r="F25" s="121" t="s">
        <v>117</v>
      </c>
      <c r="G25" s="79" t="s">
        <v>118</v>
      </c>
      <c r="H25" s="119" t="s">
        <v>115</v>
      </c>
      <c r="I25" s="77" t="s">
        <v>119</v>
      </c>
      <c r="J25" s="77" t="s">
        <v>72</v>
      </c>
      <c r="K25" s="77"/>
      <c r="L25" s="76">
        <v>45185</v>
      </c>
      <c r="M25" s="77" t="str">
        <f>_Ngay</f>
        <v>(Thứ 7)</v>
      </c>
      <c r="N25" s="78">
        <v>1</v>
      </c>
      <c r="O25" s="79">
        <v>4</v>
      </c>
      <c r="P25" s="77">
        <f>L_SV_P</f>
        <v>4</v>
      </c>
      <c r="Q25" s="80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  <c r="AC25" s="81">
        <f>L_cham</f>
        <v>45186</v>
      </c>
      <c r="AD25" s="81">
        <f>L_Nop</f>
        <v>45192</v>
      </c>
      <c r="AE25" s="104"/>
      <c r="AF25" s="84" t="s">
        <v>281</v>
      </c>
      <c r="AG25" s="105"/>
      <c r="AH25" s="105"/>
      <c r="AI25" s="106"/>
      <c r="AJ25" s="107" t="str">
        <f>IF(LEN(C25)&lt;14,"",RIGHT(C25,2))</f>
        <v/>
      </c>
      <c r="AK25" s="108" t="str">
        <f>IF($Q25=0,"",IF(MOD($O25,$P25)=0,$P25,MOD($O25,$P25)))</f>
        <v/>
      </c>
      <c r="AL25" s="109" t="str">
        <f>IF(AB25="","",$AB25-$Q25*2)</f>
        <v/>
      </c>
      <c r="AM25" s="109" t="e">
        <f>L_luu1</f>
        <v>#VALUE!</v>
      </c>
      <c r="AN25" s="110" t="e">
        <f>L_luu2</f>
        <v>#VALUE!</v>
      </c>
      <c r="AO25" s="111" t="e">
        <f>L_Luu3</f>
        <v>#VALUE!</v>
      </c>
      <c r="AP25" s="110"/>
      <c r="AQ25" s="110"/>
      <c r="AR25" s="112">
        <f>L_Loc</f>
        <v>0</v>
      </c>
      <c r="AS25" s="113">
        <f>L_Loc</f>
        <v>0</v>
      </c>
      <c r="AU25" s="92">
        <v>286</v>
      </c>
      <c r="AW25"/>
    </row>
    <row r="26" spans="1:49" s="92" customFormat="1" ht="17.25" x14ac:dyDescent="0.3">
      <c r="A26" s="98" t="str">
        <f>L_time</f>
        <v/>
      </c>
      <c r="B26" s="99" t="str">
        <f>L_TGca</f>
        <v/>
      </c>
      <c r="C26" s="122"/>
      <c r="D26" s="99" t="str">
        <f>IF(C26="","",LEFT($C26,FIND("-",$C26,1)+2))</f>
        <v/>
      </c>
      <c r="E26" s="71">
        <v>16</v>
      </c>
      <c r="F26" s="72" t="s">
        <v>120</v>
      </c>
      <c r="G26" s="77" t="s">
        <v>121</v>
      </c>
      <c r="H26" s="101" t="s">
        <v>122</v>
      </c>
      <c r="I26" s="77" t="str">
        <f>L_Loc</f>
        <v/>
      </c>
      <c r="J26" s="77" t="s">
        <v>76</v>
      </c>
      <c r="K26" s="77" t="str">
        <f>L_Loc</f>
        <v/>
      </c>
      <c r="L26" s="94">
        <v>45185</v>
      </c>
      <c r="M26" s="77" t="str">
        <f>_Ngay</f>
        <v>(Thứ 7)</v>
      </c>
      <c r="N26" s="78">
        <v>2</v>
      </c>
      <c r="O26" s="79">
        <v>104</v>
      </c>
      <c r="P26" s="77">
        <f>L_SV_P</f>
        <v>0</v>
      </c>
      <c r="Q26" s="80">
        <f>L_SP</f>
        <v>0</v>
      </c>
      <c r="R26" s="102"/>
      <c r="S26" s="102"/>
      <c r="T26" s="102"/>
      <c r="U26" s="102" t="s">
        <v>77</v>
      </c>
      <c r="V26" s="102"/>
      <c r="W26" s="102"/>
      <c r="X26" s="102"/>
      <c r="Y26" s="102"/>
      <c r="Z26" s="102"/>
      <c r="AA26" s="102"/>
      <c r="AB26" s="103"/>
      <c r="AC26" s="81">
        <f>L_cham</f>
        <v>45185</v>
      </c>
      <c r="AD26" s="81">
        <f>L_Nop</f>
        <v>45187</v>
      </c>
      <c r="AE26" s="104"/>
      <c r="AF26" s="105"/>
      <c r="AG26" s="105"/>
      <c r="AH26" s="105"/>
      <c r="AI26" s="106"/>
      <c r="AJ26" s="107" t="str">
        <f>IF(LEN(C26)&lt;14,"",RIGHT(C26,2))</f>
        <v/>
      </c>
      <c r="AK26" s="108" t="str">
        <f>IF($Q26=0,"",IF(MOD($O26,$P26)=0,$P26,MOD($O26,$P26)))</f>
        <v/>
      </c>
      <c r="AL26" s="109" t="str">
        <f>IF(AB26="","",$AB26-$Q26*2)</f>
        <v/>
      </c>
      <c r="AM26" s="109" t="str">
        <f>L_luu1</f>
        <v/>
      </c>
      <c r="AN26" s="110" t="str">
        <f>L_luu2</f>
        <v/>
      </c>
      <c r="AO26" s="111" t="str">
        <f>L_Luu3</f>
        <v/>
      </c>
      <c r="AP26" s="110"/>
      <c r="AQ26" s="110"/>
      <c r="AR26" s="112" t="str">
        <f>L_Loc</f>
        <v/>
      </c>
      <c r="AS26" s="113" t="str">
        <f>L_Loc</f>
        <v/>
      </c>
      <c r="AU26" s="92">
        <v>286</v>
      </c>
    </row>
    <row r="27" spans="1:49" s="92" customFormat="1" ht="18" x14ac:dyDescent="0.3">
      <c r="A27" s="98" t="str">
        <f>L_time</f>
        <v/>
      </c>
      <c r="B27" s="99" t="str">
        <f>L_TGca</f>
        <v/>
      </c>
      <c r="C27" s="116"/>
      <c r="D27" s="99" t="str">
        <f>IF(C27="","",LEFT($C27,FIND("-",$C27,1)+2))</f>
        <v/>
      </c>
      <c r="E27" s="71">
        <v>17</v>
      </c>
      <c r="F27" s="121" t="s">
        <v>92</v>
      </c>
      <c r="G27" s="77" t="s">
        <v>123</v>
      </c>
      <c r="H27" s="101" t="s">
        <v>124</v>
      </c>
      <c r="I27" s="77"/>
      <c r="J27" s="77" t="s">
        <v>76</v>
      </c>
      <c r="K27" s="77"/>
      <c r="L27" s="94">
        <v>45185</v>
      </c>
      <c r="M27" s="77" t="str">
        <f>_Ngay</f>
        <v>(Thứ 7)</v>
      </c>
      <c r="N27" s="78">
        <v>2</v>
      </c>
      <c r="O27" s="79">
        <v>12</v>
      </c>
      <c r="P27" s="77">
        <f>L_SV_P</f>
        <v>0</v>
      </c>
      <c r="Q27" s="80">
        <f>L_SP</f>
        <v>0</v>
      </c>
      <c r="R27" s="102"/>
      <c r="S27" s="102" t="s">
        <v>77</v>
      </c>
      <c r="T27" s="102"/>
      <c r="U27" s="102"/>
      <c r="V27" s="102"/>
      <c r="W27" s="102"/>
      <c r="X27" s="102"/>
      <c r="Y27" s="102"/>
      <c r="Z27" s="102"/>
      <c r="AA27" s="102"/>
      <c r="AB27" s="103"/>
      <c r="AC27" s="81">
        <f>L_cham</f>
        <v>45185</v>
      </c>
      <c r="AD27" s="81">
        <f>L_Nop</f>
        <v>45187</v>
      </c>
      <c r="AE27" s="104"/>
      <c r="AF27" s="105"/>
      <c r="AG27" s="105"/>
      <c r="AH27" s="105"/>
      <c r="AI27" s="106"/>
      <c r="AJ27" s="107" t="s">
        <v>125</v>
      </c>
      <c r="AK27" s="108" t="str">
        <f>IF($Q27=0,"",IF(MOD($O27,$P27)=0,$P27,MOD($O27,$P27)))</f>
        <v/>
      </c>
      <c r="AL27" s="109" t="str">
        <f>IF(AB27="","",$AB27-$Q27*2)</f>
        <v/>
      </c>
      <c r="AM27" s="109" t="str">
        <f>L_luu1</f>
        <v/>
      </c>
      <c r="AN27" s="110" t="str">
        <f>L_luu2</f>
        <v/>
      </c>
      <c r="AO27" s="111" t="str">
        <f>L_Luu3</f>
        <v/>
      </c>
      <c r="AP27" s="110"/>
      <c r="AQ27" s="110"/>
      <c r="AR27" s="112" t="str">
        <f>L_Loc</f>
        <v/>
      </c>
      <c r="AS27" s="113" t="str">
        <f>L_Loc</f>
        <v/>
      </c>
      <c r="AU27" s="92">
        <v>286</v>
      </c>
    </row>
    <row r="28" spans="1:49" s="92" customFormat="1" x14ac:dyDescent="0.3">
      <c r="A28" s="123"/>
      <c r="B28" s="123"/>
      <c r="C28" s="93"/>
      <c r="D28" s="124"/>
      <c r="E28" s="71">
        <v>18</v>
      </c>
      <c r="F28" s="72" t="s">
        <v>126</v>
      </c>
      <c r="G28" s="73" t="s">
        <v>127</v>
      </c>
      <c r="H28" s="74" t="s">
        <v>128</v>
      </c>
      <c r="I28" s="73"/>
      <c r="J28" s="73" t="s">
        <v>76</v>
      </c>
      <c r="K28" s="75"/>
      <c r="L28" s="76">
        <v>45185</v>
      </c>
      <c r="M28" s="77" t="str">
        <f>_Ngay</f>
        <v>(Thứ 7)</v>
      </c>
      <c r="N28" s="78">
        <v>2</v>
      </c>
      <c r="O28" s="79">
        <v>48</v>
      </c>
      <c r="P28" s="75"/>
      <c r="Q28" s="95"/>
      <c r="R28" s="75"/>
      <c r="S28" s="75"/>
      <c r="T28" s="75"/>
      <c r="U28" s="75"/>
      <c r="V28" s="75"/>
      <c r="W28" s="75"/>
      <c r="X28" s="75" t="s">
        <v>77</v>
      </c>
      <c r="Y28" s="75"/>
      <c r="Z28" s="75"/>
      <c r="AA28" s="75"/>
      <c r="AB28" s="75"/>
      <c r="AC28" s="81">
        <f>L_cham</f>
        <v>45185</v>
      </c>
      <c r="AD28" s="81">
        <f>L_Nop</f>
        <v>45187</v>
      </c>
      <c r="AE28" s="82"/>
      <c r="AF28" s="84"/>
      <c r="AG28" s="84"/>
      <c r="AH28" s="84"/>
      <c r="AI28" s="85"/>
      <c r="AJ28" s="86"/>
      <c r="AK28" s="87"/>
      <c r="AL28" s="88"/>
      <c r="AM28" s="88"/>
      <c r="AN28" s="89"/>
      <c r="AO28" s="90"/>
      <c r="AP28" s="89"/>
      <c r="AQ28" s="89"/>
      <c r="AR28" s="91"/>
      <c r="AS28" s="89"/>
      <c r="AT28" s="120"/>
      <c r="AU28" s="120"/>
      <c r="AV28" s="120"/>
      <c r="AW28" s="120"/>
    </row>
    <row r="29" spans="1:49" s="92" customFormat="1" ht="17.25" x14ac:dyDescent="0.3">
      <c r="A29" s="98" t="str">
        <f>L_time</f>
        <v/>
      </c>
      <c r="B29" s="99" t="str">
        <f>L_TGca</f>
        <v/>
      </c>
      <c r="C29" s="125"/>
      <c r="D29" s="99" t="str">
        <f>IF(C29="","",LEFT($C29,FIND("-",$C29,1)+2))</f>
        <v/>
      </c>
      <c r="E29" s="71">
        <v>19</v>
      </c>
      <c r="F29" s="72" t="s">
        <v>92</v>
      </c>
      <c r="G29" s="77" t="s">
        <v>129</v>
      </c>
      <c r="H29" s="101" t="s">
        <v>130</v>
      </c>
      <c r="I29" s="77" t="str">
        <f>L_Loc</f>
        <v/>
      </c>
      <c r="J29" s="77" t="s">
        <v>76</v>
      </c>
      <c r="K29" s="77" t="str">
        <f>L_Loc</f>
        <v/>
      </c>
      <c r="L29" s="94">
        <v>45185</v>
      </c>
      <c r="M29" s="77" t="str">
        <f>_Ngay</f>
        <v>(Thứ 7)</v>
      </c>
      <c r="N29" s="78">
        <v>2</v>
      </c>
      <c r="O29" s="79">
        <v>20</v>
      </c>
      <c r="P29" s="77">
        <f>L_SV_P</f>
        <v>0</v>
      </c>
      <c r="Q29" s="80">
        <f>L_SP</f>
        <v>0</v>
      </c>
      <c r="R29" s="102"/>
      <c r="S29" s="102"/>
      <c r="T29" s="102" t="s">
        <v>77</v>
      </c>
      <c r="U29" s="102"/>
      <c r="V29" s="102" t="s">
        <v>77</v>
      </c>
      <c r="W29" s="102"/>
      <c r="X29" s="102"/>
      <c r="Y29" s="102"/>
      <c r="Z29" s="102"/>
      <c r="AA29" s="102"/>
      <c r="AB29" s="103"/>
      <c r="AC29" s="81">
        <f>L_cham</f>
        <v>45185</v>
      </c>
      <c r="AD29" s="81">
        <f>L_Nop</f>
        <v>45187</v>
      </c>
      <c r="AE29" s="104"/>
      <c r="AF29" s="105"/>
      <c r="AG29" s="105"/>
      <c r="AH29" s="105"/>
      <c r="AI29" s="106"/>
      <c r="AJ29" s="107" t="str">
        <f>IF(LEN(C29)&lt;14,"",RIGHT(C29,2))</f>
        <v/>
      </c>
      <c r="AK29" s="108" t="str">
        <f>IF($Q29=0,"",IF(MOD($O29,$P29)=0,$P29,MOD($O29,$P29)))</f>
        <v/>
      </c>
      <c r="AL29" s="109" t="str">
        <f>IF(AB29="","",$AB29-$Q29*2)</f>
        <v/>
      </c>
      <c r="AM29" s="109" t="str">
        <f>L_luu1</f>
        <v/>
      </c>
      <c r="AN29" s="110" t="str">
        <f>L_luu2</f>
        <v/>
      </c>
      <c r="AO29" s="111" t="str">
        <f>L_Luu3</f>
        <v/>
      </c>
      <c r="AP29" s="110"/>
      <c r="AQ29" s="110"/>
      <c r="AR29" s="112" t="str">
        <f>L_Loc</f>
        <v/>
      </c>
      <c r="AS29" s="113" t="str">
        <f>L_Loc</f>
        <v/>
      </c>
      <c r="AU29" s="92">
        <v>286</v>
      </c>
      <c r="AW29"/>
    </row>
    <row r="30" spans="1:49" s="92" customFormat="1" x14ac:dyDescent="0.3">
      <c r="A30" s="8"/>
      <c r="B30" s="8"/>
      <c r="C30" s="70"/>
      <c r="D30" s="9"/>
      <c r="E30" s="71">
        <v>20</v>
      </c>
      <c r="F30" s="72" t="s">
        <v>73</v>
      </c>
      <c r="G30" s="73" t="s">
        <v>131</v>
      </c>
      <c r="H30" s="74" t="s">
        <v>132</v>
      </c>
      <c r="I30" s="73"/>
      <c r="J30" s="73" t="s">
        <v>76</v>
      </c>
      <c r="K30" s="75"/>
      <c r="L30" s="76">
        <v>45185</v>
      </c>
      <c r="M30" s="77" t="str">
        <f>_Ngay</f>
        <v>(Thứ 7)</v>
      </c>
      <c r="N30" s="78">
        <v>2</v>
      </c>
      <c r="O30" s="79">
        <v>51</v>
      </c>
      <c r="P30" s="75"/>
      <c r="Q30" s="95"/>
      <c r="R30" s="75"/>
      <c r="S30" s="75"/>
      <c r="T30" s="75"/>
      <c r="U30" s="75"/>
      <c r="V30" s="75" t="s">
        <v>77</v>
      </c>
      <c r="W30" s="75"/>
      <c r="X30" s="75"/>
      <c r="Y30" s="75"/>
      <c r="Z30" s="75"/>
      <c r="AA30" s="75"/>
      <c r="AB30" s="75"/>
      <c r="AC30" s="81">
        <f>L_cham</f>
        <v>45185</v>
      </c>
      <c r="AD30" s="81">
        <f>L_Nop</f>
        <v>45187</v>
      </c>
      <c r="AE30" s="82"/>
      <c r="AF30" s="84"/>
      <c r="AG30" s="84"/>
      <c r="AH30" s="84"/>
      <c r="AI30" s="85"/>
      <c r="AJ30" s="86"/>
      <c r="AK30" s="87"/>
      <c r="AL30" s="88"/>
      <c r="AM30" s="88"/>
      <c r="AN30" s="89"/>
      <c r="AO30" s="90"/>
      <c r="AP30" s="89"/>
      <c r="AQ30" s="89"/>
      <c r="AR30" s="91"/>
      <c r="AS30" s="89"/>
      <c r="AT30"/>
      <c r="AU30"/>
      <c r="AV30"/>
      <c r="AW30"/>
    </row>
    <row r="31" spans="1:49" s="92" customFormat="1" x14ac:dyDescent="0.3">
      <c r="A31" s="8"/>
      <c r="B31" s="8"/>
      <c r="C31" s="70"/>
      <c r="D31" s="9"/>
      <c r="E31" s="71">
        <v>21</v>
      </c>
      <c r="F31" s="118" t="s">
        <v>83</v>
      </c>
      <c r="G31" s="79" t="s">
        <v>133</v>
      </c>
      <c r="H31" s="119" t="s">
        <v>134</v>
      </c>
      <c r="I31" s="73"/>
      <c r="J31" s="73" t="s">
        <v>76</v>
      </c>
      <c r="K31" s="75"/>
      <c r="L31" s="76">
        <v>45185</v>
      </c>
      <c r="M31" s="77" t="str">
        <f>_Ngay</f>
        <v>(Thứ 7)</v>
      </c>
      <c r="N31" s="78">
        <v>2</v>
      </c>
      <c r="O31" s="79">
        <v>27</v>
      </c>
      <c r="P31" s="77">
        <v>40</v>
      </c>
      <c r="Q31" s="80">
        <f>L_SP</f>
        <v>1</v>
      </c>
      <c r="R31" s="75"/>
      <c r="S31" s="75"/>
      <c r="T31" s="75"/>
      <c r="U31" s="75"/>
      <c r="V31" s="75"/>
      <c r="W31" s="75" t="s">
        <v>77</v>
      </c>
      <c r="X31" s="75"/>
      <c r="Y31" s="75"/>
      <c r="Z31" s="75"/>
      <c r="AA31" s="75"/>
      <c r="AB31" s="75"/>
      <c r="AC31" s="81">
        <f>L_cham</f>
        <v>45185</v>
      </c>
      <c r="AD31" s="81">
        <f>L_Nop</f>
        <v>45187</v>
      </c>
      <c r="AE31" s="82"/>
      <c r="AF31" s="105"/>
      <c r="AG31" s="84"/>
      <c r="AH31" s="84"/>
      <c r="AI31" s="85"/>
      <c r="AJ31" s="86"/>
      <c r="AK31" s="87"/>
      <c r="AL31" s="88"/>
      <c r="AM31" s="88"/>
      <c r="AN31" s="89"/>
      <c r="AO31" s="90"/>
      <c r="AP31" s="89"/>
      <c r="AQ31" s="89"/>
      <c r="AR31" s="91"/>
      <c r="AS31" s="89"/>
      <c r="AT31"/>
      <c r="AU31"/>
      <c r="AV31"/>
      <c r="AW31"/>
    </row>
    <row r="32" spans="1:49" s="92" customFormat="1" x14ac:dyDescent="0.3">
      <c r="A32" s="8"/>
      <c r="B32" s="8"/>
      <c r="C32" s="70"/>
      <c r="D32" s="9"/>
      <c r="E32" s="71">
        <v>22</v>
      </c>
      <c r="F32" s="118" t="s">
        <v>89</v>
      </c>
      <c r="G32" s="79" t="s">
        <v>135</v>
      </c>
      <c r="H32" s="119" t="s">
        <v>136</v>
      </c>
      <c r="I32" s="73"/>
      <c r="J32" s="73" t="s">
        <v>76</v>
      </c>
      <c r="K32" s="75"/>
      <c r="L32" s="76">
        <v>45185</v>
      </c>
      <c r="M32" s="77" t="str">
        <f>_Ngay</f>
        <v>(Thứ 7)</v>
      </c>
      <c r="N32" s="78">
        <v>2</v>
      </c>
      <c r="O32" s="79">
        <v>92</v>
      </c>
      <c r="P32" s="75"/>
      <c r="Q32" s="95"/>
      <c r="R32" s="75"/>
      <c r="S32" s="75"/>
      <c r="T32" s="75"/>
      <c r="U32" s="75"/>
      <c r="V32" s="75"/>
      <c r="W32" s="75"/>
      <c r="X32" s="75" t="s">
        <v>77</v>
      </c>
      <c r="Y32" s="75"/>
      <c r="Z32" s="75"/>
      <c r="AA32" s="75"/>
      <c r="AB32" s="75"/>
      <c r="AC32" s="81">
        <f>L_cham</f>
        <v>45185</v>
      </c>
      <c r="AD32" s="81">
        <f>L_Nop</f>
        <v>45187</v>
      </c>
      <c r="AE32" s="82"/>
      <c r="AF32" s="84"/>
      <c r="AG32" s="84"/>
      <c r="AH32" s="84"/>
      <c r="AI32" s="85"/>
      <c r="AJ32" s="86"/>
      <c r="AK32" s="87"/>
      <c r="AL32" s="88"/>
      <c r="AM32" s="88"/>
      <c r="AN32" s="89"/>
      <c r="AO32" s="90"/>
      <c r="AP32" s="89"/>
      <c r="AQ32" s="89"/>
      <c r="AR32" s="91"/>
      <c r="AS32" s="89"/>
      <c r="AT32"/>
      <c r="AU32"/>
      <c r="AV32"/>
      <c r="AW32"/>
    </row>
    <row r="33" spans="1:49" s="92" customFormat="1" x14ac:dyDescent="0.3">
      <c r="A33" s="98" t="str">
        <f>L_time</f>
        <v/>
      </c>
      <c r="B33" s="99" t="str">
        <f>L_TGca</f>
        <v/>
      </c>
      <c r="C33" s="100"/>
      <c r="D33" s="99" t="str">
        <f>IF(C33="","",LEFT($C33,FIND("-",$C33,1)+2))</f>
        <v/>
      </c>
      <c r="E33" s="71">
        <v>23</v>
      </c>
      <c r="F33" s="118" t="s">
        <v>97</v>
      </c>
      <c r="G33" s="79" t="s">
        <v>137</v>
      </c>
      <c r="H33" s="119" t="s">
        <v>138</v>
      </c>
      <c r="I33" s="77" t="str">
        <f>L_Loc</f>
        <v/>
      </c>
      <c r="J33" s="77" t="s">
        <v>76</v>
      </c>
      <c r="K33" s="77" t="str">
        <f>L_Loc</f>
        <v/>
      </c>
      <c r="L33" s="76">
        <v>45185</v>
      </c>
      <c r="M33" s="77" t="str">
        <f>_Ngay</f>
        <v>(Thứ 7)</v>
      </c>
      <c r="N33" s="78">
        <v>2</v>
      </c>
      <c r="O33" s="79">
        <v>4</v>
      </c>
      <c r="P33" s="77">
        <f>L_SV_P</f>
        <v>0</v>
      </c>
      <c r="Q33" s="80">
        <f>L_SP</f>
        <v>0</v>
      </c>
      <c r="R33" s="102"/>
      <c r="S33" s="102"/>
      <c r="T33" s="102"/>
      <c r="U33" s="102"/>
      <c r="V33" s="102"/>
      <c r="W33" s="102"/>
      <c r="X33" s="102"/>
      <c r="Y33" s="102" t="s">
        <v>77</v>
      </c>
      <c r="Z33" s="102"/>
      <c r="AA33" s="102"/>
      <c r="AB33" s="103"/>
      <c r="AC33" s="81">
        <f>L_cham</f>
        <v>45185</v>
      </c>
      <c r="AD33" s="81">
        <f>L_Nop</f>
        <v>45187</v>
      </c>
      <c r="AE33" s="104"/>
      <c r="AF33" s="105"/>
      <c r="AG33" s="105"/>
      <c r="AH33" s="105"/>
      <c r="AI33" s="106"/>
      <c r="AJ33" s="107" t="str">
        <f>IF(LEN(C33)&lt;14,"",RIGHT(C33,2))</f>
        <v/>
      </c>
      <c r="AK33" s="108" t="str">
        <f>IF($Q33=0,"",IF(MOD($O33,$P33)=0,$P33,MOD($O33,$P33)))</f>
        <v/>
      </c>
      <c r="AL33" s="109" t="str">
        <f>IF(AB33="","",$AB33-$Q33*2)</f>
        <v/>
      </c>
      <c r="AM33" s="109" t="str">
        <f>L_luu1</f>
        <v/>
      </c>
      <c r="AN33" s="110" t="str">
        <f>L_luu2</f>
        <v/>
      </c>
      <c r="AO33" s="111" t="str">
        <f>L_Luu3</f>
        <v/>
      </c>
      <c r="AP33" s="110"/>
      <c r="AQ33" s="110"/>
      <c r="AR33" s="112" t="str">
        <f>L_Loc</f>
        <v/>
      </c>
      <c r="AS33" s="113" t="str">
        <f>L_Loc</f>
        <v/>
      </c>
      <c r="AU33" s="92">
        <v>286</v>
      </c>
      <c r="AW33"/>
    </row>
    <row r="34" spans="1:49" s="92" customFormat="1" ht="33" x14ac:dyDescent="0.3">
      <c r="A34" s="98" t="str">
        <f>L_time</f>
        <v/>
      </c>
      <c r="B34" s="99" t="str">
        <f>L_TGca</f>
        <v/>
      </c>
      <c r="C34" s="100"/>
      <c r="D34" s="99" t="str">
        <f>IF(C34="","",LEFT($C34,FIND("-",$C34,1)+2))</f>
        <v/>
      </c>
      <c r="E34" s="71">
        <v>24</v>
      </c>
      <c r="F34" s="118" t="s">
        <v>113</v>
      </c>
      <c r="G34" s="79" t="s">
        <v>139</v>
      </c>
      <c r="H34" s="119" t="s">
        <v>140</v>
      </c>
      <c r="I34" s="77"/>
      <c r="J34" s="77" t="s">
        <v>76</v>
      </c>
      <c r="K34" s="77"/>
      <c r="L34" s="94">
        <v>45185</v>
      </c>
      <c r="M34" s="77" t="str">
        <f>_Ngay</f>
        <v>(Thứ 7)</v>
      </c>
      <c r="N34" s="78">
        <v>2</v>
      </c>
      <c r="O34" s="79">
        <v>1</v>
      </c>
      <c r="P34" s="77"/>
      <c r="Q34" s="80"/>
      <c r="R34" s="102"/>
      <c r="S34" s="102"/>
      <c r="T34" s="102"/>
      <c r="U34" s="102"/>
      <c r="V34" s="102" t="s">
        <v>77</v>
      </c>
      <c r="W34" s="102"/>
      <c r="X34" s="102"/>
      <c r="Y34" s="102"/>
      <c r="Z34" s="102"/>
      <c r="AA34" s="102"/>
      <c r="AB34" s="103"/>
      <c r="AC34" s="81">
        <f>L_cham</f>
        <v>45185</v>
      </c>
      <c r="AD34" s="81">
        <f>L_Nop</f>
        <v>45187</v>
      </c>
      <c r="AE34" s="104"/>
      <c r="AF34" s="84" t="s">
        <v>281</v>
      </c>
      <c r="AG34" s="105"/>
      <c r="AH34" s="105"/>
      <c r="AI34" s="106"/>
      <c r="AJ34" s="107" t="str">
        <f>IF(LEN(C34)&lt;14,"",RIGHT(C34,2))</f>
        <v/>
      </c>
      <c r="AK34" s="108" t="str">
        <f>IF($Q34=0,"",IF(MOD($O34,$P34)=0,$P34,MOD($O34,$P34)))</f>
        <v/>
      </c>
      <c r="AL34" s="109" t="str">
        <f>IF(AB34="","",$AB34-$Q34*2)</f>
        <v/>
      </c>
      <c r="AM34" s="109" t="str">
        <f>L_luu1</f>
        <v/>
      </c>
      <c r="AN34" s="110" t="str">
        <f>L_luu2</f>
        <v/>
      </c>
      <c r="AO34" s="111" t="str">
        <f>L_Luu3</f>
        <v/>
      </c>
      <c r="AP34" s="110"/>
      <c r="AQ34" s="110"/>
      <c r="AR34" s="112" t="str">
        <f>L_Loc</f>
        <v/>
      </c>
      <c r="AS34" s="113" t="str">
        <f>L_Loc</f>
        <v/>
      </c>
      <c r="AU34" s="92">
        <v>286</v>
      </c>
      <c r="AW34"/>
    </row>
    <row r="35" spans="1:49" s="92" customFormat="1" x14ac:dyDescent="0.3">
      <c r="A35" s="98" t="str">
        <f>L_time</f>
        <v/>
      </c>
      <c r="B35" s="99" t="str">
        <f>L_TGca</f>
        <v/>
      </c>
      <c r="C35" s="125"/>
      <c r="D35" s="99" t="str">
        <f>IF(C35="","",LEFT($C35,FIND("-",$C35,1)+2))</f>
        <v/>
      </c>
      <c r="E35" s="71">
        <v>25</v>
      </c>
      <c r="F35" s="118" t="s">
        <v>106</v>
      </c>
      <c r="G35" s="79" t="s">
        <v>141</v>
      </c>
      <c r="H35" s="119" t="s">
        <v>142</v>
      </c>
      <c r="I35" s="77"/>
      <c r="J35" s="77" t="s">
        <v>76</v>
      </c>
      <c r="K35" s="77"/>
      <c r="L35" s="76">
        <v>45185</v>
      </c>
      <c r="M35" s="77" t="str">
        <f>_Ngay</f>
        <v>(Thứ 7)</v>
      </c>
      <c r="N35" s="78">
        <v>2</v>
      </c>
      <c r="O35" s="79">
        <v>3</v>
      </c>
      <c r="P35" s="77"/>
      <c r="Q35" s="80"/>
      <c r="R35" s="102"/>
      <c r="S35" s="102"/>
      <c r="T35" s="102"/>
      <c r="U35" s="102"/>
      <c r="V35" s="102"/>
      <c r="W35" s="102"/>
      <c r="X35" s="102"/>
      <c r="Y35" s="102" t="s">
        <v>77</v>
      </c>
      <c r="Z35" s="102"/>
      <c r="AA35" s="102"/>
      <c r="AB35" s="103"/>
      <c r="AC35" s="81">
        <f>L_cham</f>
        <v>45185</v>
      </c>
      <c r="AD35" s="81">
        <f>L_Nop</f>
        <v>45187</v>
      </c>
      <c r="AE35" s="104"/>
      <c r="AF35" s="84" t="s">
        <v>281</v>
      </c>
      <c r="AG35" s="105"/>
      <c r="AH35" s="105"/>
      <c r="AI35" s="106"/>
      <c r="AJ35" s="107" t="str">
        <f>IF(LEN(C35)&lt;14,"",RIGHT(C35,2))</f>
        <v/>
      </c>
      <c r="AK35" s="108" t="str">
        <f>IF($Q35=0,"",IF(MOD($O35,$P35)=0,$P35,MOD($O35,$P35)))</f>
        <v/>
      </c>
      <c r="AL35" s="109" t="str">
        <f>IF(AB35="","",$AB35-$Q35*2)</f>
        <v/>
      </c>
      <c r="AM35" s="109" t="str">
        <f>L_luu1</f>
        <v/>
      </c>
      <c r="AN35" s="110" t="str">
        <f>L_luu2</f>
        <v/>
      </c>
      <c r="AO35" s="111" t="str">
        <f>L_Luu3</f>
        <v/>
      </c>
      <c r="AP35" s="110"/>
      <c r="AQ35" s="110"/>
      <c r="AR35" s="112" t="str">
        <f>L_Loc</f>
        <v/>
      </c>
      <c r="AS35" s="113" t="str">
        <f>L_Loc</f>
        <v/>
      </c>
      <c r="AU35" s="92">
        <v>286</v>
      </c>
    </row>
    <row r="36" spans="1:49" s="92" customFormat="1" x14ac:dyDescent="0.3">
      <c r="A36" s="8"/>
      <c r="B36" s="8"/>
      <c r="C36" s="70"/>
      <c r="D36" s="9"/>
      <c r="E36" s="71">
        <v>26</v>
      </c>
      <c r="F36" s="118" t="s">
        <v>110</v>
      </c>
      <c r="G36" s="79" t="s">
        <v>143</v>
      </c>
      <c r="H36" s="119" t="s">
        <v>144</v>
      </c>
      <c r="I36" s="73"/>
      <c r="J36" s="73" t="s">
        <v>76</v>
      </c>
      <c r="K36" s="75"/>
      <c r="L36" s="94">
        <v>45185</v>
      </c>
      <c r="M36" s="77" t="str">
        <f>_Ngay</f>
        <v>(Thứ 7)</v>
      </c>
      <c r="N36" s="78">
        <v>2</v>
      </c>
      <c r="O36" s="79">
        <v>2</v>
      </c>
      <c r="P36" s="77"/>
      <c r="Q36" s="95"/>
      <c r="R36" s="75"/>
      <c r="S36" s="75"/>
      <c r="T36" s="75"/>
      <c r="U36" s="75"/>
      <c r="V36" s="102"/>
      <c r="W36" s="102"/>
      <c r="X36" s="102" t="s">
        <v>77</v>
      </c>
      <c r="Y36" s="102"/>
      <c r="Z36" s="75"/>
      <c r="AA36" s="75"/>
      <c r="AB36" s="75"/>
      <c r="AC36" s="81">
        <f>L_cham</f>
        <v>45185</v>
      </c>
      <c r="AD36" s="81">
        <f>L_Nop</f>
        <v>45187</v>
      </c>
      <c r="AE36" s="82"/>
      <c r="AF36" s="84" t="s">
        <v>281</v>
      </c>
      <c r="AG36" s="84"/>
      <c r="AH36" s="84"/>
      <c r="AI36" s="85"/>
      <c r="AJ36" s="86"/>
      <c r="AK36" s="87"/>
      <c r="AL36" s="88"/>
      <c r="AM36" s="88"/>
      <c r="AN36" s="89"/>
      <c r="AO36" s="90"/>
      <c r="AP36" s="89"/>
      <c r="AQ36" s="89"/>
      <c r="AR36" s="91"/>
      <c r="AS36" s="89"/>
      <c r="AT36"/>
      <c r="AU36"/>
      <c r="AV36"/>
    </row>
    <row r="37" spans="1:49" s="92" customFormat="1" x14ac:dyDescent="0.3">
      <c r="A37" s="8"/>
      <c r="B37" s="8"/>
      <c r="C37" s="70"/>
      <c r="D37" s="9"/>
      <c r="E37" s="71">
        <v>27</v>
      </c>
      <c r="F37" s="118" t="s">
        <v>102</v>
      </c>
      <c r="G37" s="79" t="s">
        <v>145</v>
      </c>
      <c r="H37" s="119" t="s">
        <v>146</v>
      </c>
      <c r="I37" s="79"/>
      <c r="J37" s="73" t="s">
        <v>76</v>
      </c>
      <c r="K37" s="75"/>
      <c r="L37" s="94">
        <v>45185</v>
      </c>
      <c r="M37" s="77" t="str">
        <f>_Ngay</f>
        <v>(Thứ 7)</v>
      </c>
      <c r="N37" s="78">
        <v>2</v>
      </c>
      <c r="O37" s="79">
        <v>21</v>
      </c>
      <c r="P37" s="77">
        <f>L_SV_P</f>
        <v>0</v>
      </c>
      <c r="Q37" s="80">
        <f>L_SP</f>
        <v>0</v>
      </c>
      <c r="R37" s="75"/>
      <c r="S37" s="75"/>
      <c r="T37" s="75"/>
      <c r="U37" s="75"/>
      <c r="V37" s="102"/>
      <c r="W37" s="102" t="s">
        <v>77</v>
      </c>
      <c r="X37" s="102"/>
      <c r="Y37" s="102"/>
      <c r="Z37" s="75"/>
      <c r="AA37" s="75"/>
      <c r="AB37" s="75"/>
      <c r="AC37" s="81">
        <f>L_cham</f>
        <v>45185</v>
      </c>
      <c r="AD37" s="81">
        <f>L_Nop</f>
        <v>45187</v>
      </c>
      <c r="AE37" s="82"/>
      <c r="AF37" s="84" t="s">
        <v>281</v>
      </c>
      <c r="AG37" s="84"/>
      <c r="AH37" s="84"/>
      <c r="AI37" s="85"/>
      <c r="AJ37" s="86"/>
      <c r="AK37" s="87"/>
      <c r="AL37" s="88"/>
      <c r="AM37" s="88"/>
      <c r="AN37" s="89"/>
      <c r="AO37" s="90"/>
      <c r="AP37" s="89"/>
      <c r="AQ37" s="89"/>
      <c r="AR37" s="91"/>
      <c r="AS37" s="89"/>
      <c r="AT37"/>
      <c r="AU37"/>
      <c r="AV37"/>
      <c r="AW37"/>
    </row>
    <row r="38" spans="1:49" s="92" customFormat="1" x14ac:dyDescent="0.3">
      <c r="A38" s="114" t="str">
        <f>L_time</f>
        <v/>
      </c>
      <c r="B38" s="115" t="str">
        <f>L_TGca</f>
        <v/>
      </c>
      <c r="C38" s="116"/>
      <c r="D38" s="115" t="str">
        <f>IF(C38="","",LEFT($C38,FIND("-",$C38,1)+2))</f>
        <v/>
      </c>
      <c r="E38" s="71">
        <v>28</v>
      </c>
      <c r="F38" s="118" t="s">
        <v>113</v>
      </c>
      <c r="G38" s="79" t="s">
        <v>147</v>
      </c>
      <c r="H38" s="119" t="s">
        <v>148</v>
      </c>
      <c r="I38" s="77"/>
      <c r="J38" s="77" t="s">
        <v>76</v>
      </c>
      <c r="K38" s="77"/>
      <c r="L38" s="94">
        <v>45185</v>
      </c>
      <c r="M38" s="77" t="str">
        <f>_Ngay</f>
        <v>(Thứ 7)</v>
      </c>
      <c r="N38" s="78">
        <v>2</v>
      </c>
      <c r="O38" s="79">
        <v>3</v>
      </c>
      <c r="P38" s="77">
        <f>L_SV_P</f>
        <v>0</v>
      </c>
      <c r="Q38" s="80">
        <f>L_SP</f>
        <v>0</v>
      </c>
      <c r="R38" s="102"/>
      <c r="S38" s="102"/>
      <c r="T38" s="102"/>
      <c r="U38" s="102"/>
      <c r="V38" s="102" t="s">
        <v>77</v>
      </c>
      <c r="W38" s="102"/>
      <c r="X38" s="102"/>
      <c r="Y38" s="102"/>
      <c r="Z38" s="102"/>
      <c r="AA38" s="102"/>
      <c r="AB38" s="103"/>
      <c r="AC38" s="81">
        <f>L_cham</f>
        <v>45185</v>
      </c>
      <c r="AD38" s="81">
        <f>L_Nop</f>
        <v>45187</v>
      </c>
      <c r="AE38" s="104"/>
      <c r="AF38" s="84" t="s">
        <v>281</v>
      </c>
      <c r="AG38" s="105"/>
      <c r="AH38" s="105"/>
      <c r="AI38" s="106"/>
      <c r="AJ38" s="107" t="str">
        <f>IF(LEN(C38)&lt;14,"",RIGHT(C38,2))</f>
        <v/>
      </c>
      <c r="AK38" s="108" t="str">
        <f>IF($Q38=0,"",IF(MOD($O38,$P38)=0,$P38,MOD($O38,$P38)))</f>
        <v/>
      </c>
      <c r="AL38" s="109" t="str">
        <f>IF(AB38="","",$AB38-$Q38*2)</f>
        <v/>
      </c>
      <c r="AM38" s="109" t="str">
        <f>L_luu1</f>
        <v/>
      </c>
      <c r="AN38" s="110" t="str">
        <f>L_luu2</f>
        <v/>
      </c>
      <c r="AO38" s="111" t="str">
        <f>L_Luu3</f>
        <v/>
      </c>
      <c r="AP38" s="110"/>
      <c r="AQ38" s="110"/>
      <c r="AR38" s="112" t="str">
        <f>L_Loc</f>
        <v/>
      </c>
      <c r="AS38" s="113" t="str">
        <f>L_Loc</f>
        <v/>
      </c>
      <c r="AT38" s="117"/>
      <c r="AU38" s="117">
        <v>286</v>
      </c>
      <c r="AV38" s="117"/>
      <c r="AW38" s="120"/>
    </row>
    <row r="39" spans="1:49" s="92" customFormat="1" x14ac:dyDescent="0.3">
      <c r="A39" s="98" t="str">
        <f>L_time</f>
        <v/>
      </c>
      <c r="B39" s="99" t="str">
        <f>L_TGca</f>
        <v/>
      </c>
      <c r="C39" s="126"/>
      <c r="D39" s="99" t="str">
        <f>IF(C39="","",LEFT($C39,FIND("-",$C39,1)+2))</f>
        <v/>
      </c>
      <c r="E39" s="71">
        <v>29</v>
      </c>
      <c r="F39" s="118" t="s">
        <v>117</v>
      </c>
      <c r="G39" s="79" t="s">
        <v>149</v>
      </c>
      <c r="H39" s="119" t="s">
        <v>150</v>
      </c>
      <c r="I39" s="77" t="s">
        <v>119</v>
      </c>
      <c r="J39" s="77" t="s">
        <v>76</v>
      </c>
      <c r="K39" s="77"/>
      <c r="L39" s="94">
        <v>45185</v>
      </c>
      <c r="M39" s="77" t="str">
        <f>_Ngay</f>
        <v>(Thứ 7)</v>
      </c>
      <c r="N39" s="78">
        <v>2</v>
      </c>
      <c r="O39" s="79">
        <v>5</v>
      </c>
      <c r="P39" s="77">
        <f>L_SV_P</f>
        <v>0</v>
      </c>
      <c r="Q39" s="80">
        <f>L_SP</f>
        <v>0</v>
      </c>
      <c r="R39" s="102"/>
      <c r="S39" s="102"/>
      <c r="T39" s="102"/>
      <c r="U39" s="102"/>
      <c r="V39" s="102"/>
      <c r="W39" s="102" t="s">
        <v>77</v>
      </c>
      <c r="X39" s="102"/>
      <c r="Y39" s="102"/>
      <c r="Z39" s="102"/>
      <c r="AA39" s="102"/>
      <c r="AB39" s="103"/>
      <c r="AC39" s="81">
        <f>L_cham</f>
        <v>45185</v>
      </c>
      <c r="AD39" s="81">
        <f>L_Nop</f>
        <v>45187</v>
      </c>
      <c r="AE39" s="104"/>
      <c r="AF39" s="84" t="s">
        <v>281</v>
      </c>
      <c r="AG39" s="105"/>
      <c r="AH39" s="105"/>
      <c r="AI39" s="106"/>
      <c r="AJ39" s="107" t="str">
        <f>IF(LEN(C39)&lt;14,"",RIGHT(C39,2))</f>
        <v/>
      </c>
      <c r="AK39" s="108" t="str">
        <f>IF($Q39=0,"",IF(MOD($O39,$P39)=0,$P39,MOD($O39,$P39)))</f>
        <v/>
      </c>
      <c r="AL39" s="109" t="str">
        <f>IF(AB39="","",$AB39-$Q39*2)</f>
        <v/>
      </c>
      <c r="AM39" s="109" t="str">
        <f>L_luu1</f>
        <v/>
      </c>
      <c r="AN39" s="110" t="str">
        <f>L_luu2</f>
        <v/>
      </c>
      <c r="AO39" s="111" t="str">
        <f>L_Luu3</f>
        <v/>
      </c>
      <c r="AP39" s="110"/>
      <c r="AQ39" s="110"/>
      <c r="AR39" s="112" t="str">
        <f>L_Loc</f>
        <v/>
      </c>
      <c r="AS39" s="113" t="str">
        <f>L_Loc</f>
        <v/>
      </c>
      <c r="AU39" s="92">
        <v>286</v>
      </c>
    </row>
    <row r="40" spans="1:49" s="92" customFormat="1" x14ac:dyDescent="0.3">
      <c r="A40" s="98" t="str">
        <f>L_time</f>
        <v/>
      </c>
      <c r="B40" s="99" t="str">
        <f>L_TGca</f>
        <v/>
      </c>
      <c r="C40" s="122"/>
      <c r="D40" s="99" t="str">
        <f>IF(C40="","",LEFT($C40,FIND("-",$C40,1)+2))</f>
        <v/>
      </c>
      <c r="E40" s="71">
        <v>30</v>
      </c>
      <c r="F40" s="118" t="s">
        <v>151</v>
      </c>
      <c r="G40" s="79" t="s">
        <v>152</v>
      </c>
      <c r="H40" s="119" t="s">
        <v>153</v>
      </c>
      <c r="I40" s="77" t="str">
        <f>L_Loc</f>
        <v/>
      </c>
      <c r="J40" s="77" t="s">
        <v>76</v>
      </c>
      <c r="K40" s="77" t="str">
        <f>L_Loc</f>
        <v/>
      </c>
      <c r="L40" s="76">
        <v>45185</v>
      </c>
      <c r="M40" s="77" t="str">
        <f>_Ngay</f>
        <v>(Thứ 7)</v>
      </c>
      <c r="N40" s="78">
        <v>3</v>
      </c>
      <c r="O40" s="79">
        <v>92</v>
      </c>
      <c r="P40" s="77">
        <f>L_SV_P</f>
        <v>0</v>
      </c>
      <c r="Q40" s="80">
        <f>L_SP</f>
        <v>0</v>
      </c>
      <c r="R40" s="102"/>
      <c r="S40" s="102"/>
      <c r="T40" s="102"/>
      <c r="U40" s="102"/>
      <c r="V40" s="102" t="s">
        <v>77</v>
      </c>
      <c r="W40" s="102"/>
      <c r="X40" s="102"/>
      <c r="Y40" s="102"/>
      <c r="Z40" s="102"/>
      <c r="AA40" s="102"/>
      <c r="AB40" s="103"/>
      <c r="AC40" s="81">
        <f>L_cham</f>
        <v>45185</v>
      </c>
      <c r="AD40" s="81">
        <f>L_Nop</f>
        <v>45187</v>
      </c>
      <c r="AE40" s="104"/>
      <c r="AF40" s="105"/>
      <c r="AG40" s="105"/>
      <c r="AH40" s="105"/>
      <c r="AI40" s="106"/>
      <c r="AJ40" s="107" t="str">
        <f>IF(LEN(C40)&lt;14,"",RIGHT(C40,2))</f>
        <v/>
      </c>
      <c r="AK40" s="108" t="str">
        <f>IF($Q40=0,"",IF(MOD($O40,$P40)=0,$P40,MOD($O40,$P40)))</f>
        <v/>
      </c>
      <c r="AL40" s="109" t="str">
        <f>IF(AB40="","",$AB40-$Q40*2)</f>
        <v/>
      </c>
      <c r="AM40" s="109" t="str">
        <f>L_luu1</f>
        <v/>
      </c>
      <c r="AN40" s="110" t="str">
        <f>L_luu2</f>
        <v/>
      </c>
      <c r="AO40" s="111" t="str">
        <f>L_Luu3</f>
        <v/>
      </c>
      <c r="AP40" s="110"/>
      <c r="AQ40" s="110"/>
      <c r="AR40" s="112" t="str">
        <f>L_Loc</f>
        <v/>
      </c>
      <c r="AS40" s="113" t="str">
        <f>L_Loc</f>
        <v/>
      </c>
      <c r="AU40" s="92">
        <v>286</v>
      </c>
    </row>
    <row r="41" spans="1:49" s="92" customFormat="1" ht="18" thickBot="1" x14ac:dyDescent="0.35">
      <c r="A41" s="98" t="str">
        <f>L_time</f>
        <v/>
      </c>
      <c r="B41" s="99" t="str">
        <f>L_TGca</f>
        <v/>
      </c>
      <c r="C41" s="116"/>
      <c r="D41" s="99" t="str">
        <f>IF(C41="","",LEFT($C41,FIND("-",$C41,1)+2))</f>
        <v/>
      </c>
      <c r="E41" s="71">
        <v>31</v>
      </c>
      <c r="F41" s="118" t="s">
        <v>120</v>
      </c>
      <c r="G41" s="79" t="s">
        <v>154</v>
      </c>
      <c r="H41" s="119" t="s">
        <v>155</v>
      </c>
      <c r="I41" s="77" t="str">
        <f>L_Loc</f>
        <v/>
      </c>
      <c r="J41" s="77" t="s">
        <v>76</v>
      </c>
      <c r="K41" s="77" t="str">
        <f>L_Loc</f>
        <v/>
      </c>
      <c r="L41" s="94">
        <v>45185</v>
      </c>
      <c r="M41" s="77" t="str">
        <f>_Ngay</f>
        <v>(Thứ 7)</v>
      </c>
      <c r="N41" s="78">
        <v>3</v>
      </c>
      <c r="O41" s="79">
        <v>127</v>
      </c>
      <c r="P41" s="77">
        <f>L_SV_P</f>
        <v>0</v>
      </c>
      <c r="Q41" s="80">
        <f>L_SP</f>
        <v>0</v>
      </c>
      <c r="R41" s="102"/>
      <c r="S41" s="102"/>
      <c r="T41" s="102"/>
      <c r="U41" s="102"/>
      <c r="V41" s="102"/>
      <c r="W41" s="102" t="s">
        <v>77</v>
      </c>
      <c r="X41" s="102"/>
      <c r="Y41" s="102"/>
      <c r="Z41" s="102"/>
      <c r="AA41" s="102"/>
      <c r="AB41" s="103"/>
      <c r="AC41" s="81">
        <f>L_cham</f>
        <v>45185</v>
      </c>
      <c r="AD41" s="81">
        <f>L_Nop</f>
        <v>45187</v>
      </c>
      <c r="AE41" s="104"/>
      <c r="AF41" s="105"/>
      <c r="AG41" s="105"/>
      <c r="AH41" s="105"/>
      <c r="AI41" s="106"/>
      <c r="AJ41" s="107" t="str">
        <f>IF(LEN(C41)&lt;14,"",RIGHT(C41,2))</f>
        <v/>
      </c>
      <c r="AK41" s="108" t="str">
        <f>IF($Q41=0,"",IF(MOD($O41,$P41)=0,$P41,MOD($O41,$P41)))</f>
        <v/>
      </c>
      <c r="AL41" s="109" t="str">
        <f>IF(AB41="","",$AB41-$Q41*2)</f>
        <v/>
      </c>
      <c r="AM41" s="109" t="str">
        <f>L_luu1</f>
        <v/>
      </c>
      <c r="AN41" s="110" t="str">
        <f>L_luu2</f>
        <v/>
      </c>
      <c r="AO41" s="111" t="str">
        <f>L_Luu3</f>
        <v/>
      </c>
      <c r="AP41" s="110"/>
      <c r="AQ41" s="110"/>
      <c r="AR41" s="112" t="str">
        <f>L_Loc</f>
        <v/>
      </c>
      <c r="AS41" s="113" t="str">
        <f>L_Loc</f>
        <v/>
      </c>
      <c r="AU41" s="92">
        <v>286</v>
      </c>
    </row>
    <row r="42" spans="1:49" s="141" customFormat="1" x14ac:dyDescent="0.3">
      <c r="A42" s="127" t="str">
        <f>L_time</f>
        <v/>
      </c>
      <c r="B42" s="128" t="str">
        <f>L_TGca</f>
        <v/>
      </c>
      <c r="C42" s="129"/>
      <c r="D42" s="128" t="str">
        <f>IF(C42="","",LEFT($C42,FIND("-",$C42,1)+2))</f>
        <v/>
      </c>
      <c r="E42" s="71">
        <v>32</v>
      </c>
      <c r="F42" s="130" t="s">
        <v>156</v>
      </c>
      <c r="G42" s="79" t="s">
        <v>157</v>
      </c>
      <c r="H42" s="119" t="s">
        <v>158</v>
      </c>
      <c r="I42" s="77" t="str">
        <f>L_Loc</f>
        <v/>
      </c>
      <c r="J42" s="77" t="s">
        <v>76</v>
      </c>
      <c r="K42" s="77" t="str">
        <f>L_Loc</f>
        <v/>
      </c>
      <c r="L42" s="76">
        <v>45185</v>
      </c>
      <c r="M42" s="77" t="str">
        <f>_Ngay</f>
        <v>(Thứ 7)</v>
      </c>
      <c r="N42" s="78">
        <v>3</v>
      </c>
      <c r="O42" s="79">
        <v>159</v>
      </c>
      <c r="P42" s="77"/>
      <c r="Q42" s="80">
        <f>L_SP</f>
        <v>0</v>
      </c>
      <c r="R42" s="102"/>
      <c r="S42" s="102"/>
      <c r="T42" s="102"/>
      <c r="U42" s="102"/>
      <c r="V42" s="102"/>
      <c r="W42" s="102"/>
      <c r="X42" s="102" t="s">
        <v>77</v>
      </c>
      <c r="Y42" s="102"/>
      <c r="Z42" s="102"/>
      <c r="AA42" s="102"/>
      <c r="AB42" s="103"/>
      <c r="AC42" s="81">
        <f>L_cham</f>
        <v>45185</v>
      </c>
      <c r="AD42" s="81">
        <f>L_Nop</f>
        <v>45187</v>
      </c>
      <c r="AE42" s="81"/>
      <c r="AF42" s="83"/>
      <c r="AG42" s="131"/>
      <c r="AH42" s="131"/>
      <c r="AI42" s="132"/>
      <c r="AJ42" s="133" t="str">
        <f>IF(LEN(C42)&lt;14,"",RIGHT(C42,2))</f>
        <v/>
      </c>
      <c r="AK42" s="134" t="str">
        <f>IF($Q42=0,"",IF(MOD($O42,$P42)=0,$P42,MOD($O42,$P42)))</f>
        <v/>
      </c>
      <c r="AL42" s="135" t="str">
        <f>IF(AB42="","",$AB42-$Q42*2)</f>
        <v/>
      </c>
      <c r="AM42" s="135" t="str">
        <f>L_luu1</f>
        <v/>
      </c>
      <c r="AN42" s="136" t="str">
        <f>L_luu2</f>
        <v/>
      </c>
      <c r="AO42" s="136" t="str">
        <f>L_Luu3</f>
        <v/>
      </c>
      <c r="AP42" s="137"/>
      <c r="AQ42" s="138"/>
      <c r="AR42" s="139" t="str">
        <f>L_Loc</f>
        <v/>
      </c>
      <c r="AS42" s="139" t="str">
        <f>L_Loc</f>
        <v/>
      </c>
      <c r="AT42" s="140"/>
      <c r="AU42" s="140">
        <v>286</v>
      </c>
      <c r="AV42" s="140"/>
    </row>
    <row r="43" spans="1:49" x14ac:dyDescent="0.3">
      <c r="E43" s="71">
        <v>33</v>
      </c>
      <c r="F43" s="130" t="s">
        <v>159</v>
      </c>
      <c r="G43" s="79" t="s">
        <v>160</v>
      </c>
      <c r="H43" s="119" t="s">
        <v>161</v>
      </c>
      <c r="I43" s="73"/>
      <c r="J43" s="73" t="s">
        <v>76</v>
      </c>
      <c r="K43" s="75"/>
      <c r="L43" s="76">
        <v>45185</v>
      </c>
      <c r="M43" s="77" t="str">
        <f>_Ngay</f>
        <v>(Thứ 7)</v>
      </c>
      <c r="N43" s="78">
        <v>3</v>
      </c>
      <c r="O43" s="79">
        <v>77</v>
      </c>
      <c r="P43" s="75"/>
      <c r="Q43" s="95"/>
      <c r="R43" s="75"/>
      <c r="S43" s="75"/>
      <c r="T43" s="75"/>
      <c r="U43" s="75"/>
      <c r="V43" s="75"/>
      <c r="W43" s="75"/>
      <c r="X43" s="75" t="s">
        <v>77</v>
      </c>
      <c r="Y43" s="75"/>
      <c r="Z43" s="75"/>
      <c r="AA43" s="75"/>
      <c r="AB43" s="75"/>
      <c r="AC43" s="81">
        <f>L_cham</f>
        <v>45185</v>
      </c>
      <c r="AD43" s="81">
        <f>L_Nop</f>
        <v>45187</v>
      </c>
      <c r="AE43" s="75"/>
      <c r="AF43" s="75"/>
      <c r="AG43" s="75"/>
      <c r="AH43" s="75"/>
      <c r="AI43" s="142"/>
      <c r="AJ43" s="75"/>
      <c r="AK43" s="86"/>
      <c r="AL43" s="143"/>
      <c r="AM43" s="143"/>
      <c r="AN43" s="120"/>
      <c r="AO43" s="120"/>
      <c r="AQ43" s="120"/>
      <c r="AR43" s="120"/>
      <c r="AS43" s="120"/>
    </row>
    <row r="44" spans="1:49" x14ac:dyDescent="0.3">
      <c r="E44" s="71">
        <v>34</v>
      </c>
      <c r="F44" s="130" t="s">
        <v>73</v>
      </c>
      <c r="G44" s="79" t="s">
        <v>162</v>
      </c>
      <c r="H44" s="119" t="s">
        <v>163</v>
      </c>
      <c r="I44" s="73"/>
      <c r="J44" s="73" t="s">
        <v>72</v>
      </c>
      <c r="K44" s="75"/>
      <c r="L44" s="76">
        <v>45185</v>
      </c>
      <c r="M44" s="77" t="str">
        <f>_Ngay</f>
        <v>(Thứ 7)</v>
      </c>
      <c r="N44" s="78">
        <v>3</v>
      </c>
      <c r="O44" s="79">
        <v>4</v>
      </c>
      <c r="P44" s="77">
        <f>L_SV_P</f>
        <v>4</v>
      </c>
      <c r="Q44" s="80">
        <f>L_SP</f>
        <v>1</v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81">
        <f>L_cham</f>
        <v>45186</v>
      </c>
      <c r="AD44" s="81">
        <f>L_Nop</f>
        <v>45192</v>
      </c>
      <c r="AE44" s="75"/>
      <c r="AF44" s="75"/>
      <c r="AG44" s="75"/>
      <c r="AH44" s="75"/>
      <c r="AI44" s="142"/>
      <c r="AJ44" s="75"/>
      <c r="AK44" s="86"/>
      <c r="AL44" s="143"/>
      <c r="AM44" s="143"/>
      <c r="AN44" s="120"/>
      <c r="AO44" s="120"/>
      <c r="AQ44" s="120"/>
      <c r="AR44" s="120"/>
      <c r="AS44" s="120"/>
    </row>
    <row r="45" spans="1:49" x14ac:dyDescent="0.3">
      <c r="E45" s="71">
        <v>35</v>
      </c>
      <c r="F45" s="130" t="s">
        <v>83</v>
      </c>
      <c r="G45" s="79" t="s">
        <v>164</v>
      </c>
      <c r="H45" s="119" t="s">
        <v>115</v>
      </c>
      <c r="I45" s="73"/>
      <c r="J45" s="73" t="s">
        <v>72</v>
      </c>
      <c r="K45" s="75"/>
      <c r="L45" s="76">
        <v>45185</v>
      </c>
      <c r="M45" s="77" t="str">
        <f>_Ngay</f>
        <v>(Thứ 7)</v>
      </c>
      <c r="N45" s="78">
        <v>3</v>
      </c>
      <c r="O45" s="79">
        <v>5</v>
      </c>
      <c r="P45" s="77">
        <f>L_SV_P</f>
        <v>5</v>
      </c>
      <c r="Q45" s="80">
        <f>L_SP</f>
        <v>1</v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81">
        <f>L_cham</f>
        <v>45186</v>
      </c>
      <c r="AD45" s="81">
        <f>L_Nop</f>
        <v>45192</v>
      </c>
      <c r="AE45" s="75"/>
      <c r="AF45" s="75"/>
      <c r="AG45" s="75"/>
      <c r="AH45" s="75"/>
      <c r="AI45" s="142"/>
      <c r="AJ45" s="75"/>
      <c r="AK45" s="86"/>
      <c r="AL45" s="143"/>
      <c r="AM45" s="143"/>
      <c r="AN45" s="120"/>
      <c r="AO45" s="120"/>
      <c r="AQ45" s="120"/>
      <c r="AR45" s="120"/>
      <c r="AS45" s="120"/>
    </row>
    <row r="46" spans="1:49" x14ac:dyDescent="0.3">
      <c r="C46" s="93"/>
      <c r="E46" s="71">
        <v>36</v>
      </c>
      <c r="F46" s="130" t="s">
        <v>97</v>
      </c>
      <c r="G46" s="79" t="s">
        <v>165</v>
      </c>
      <c r="H46" s="119" t="s">
        <v>115</v>
      </c>
      <c r="I46" s="73"/>
      <c r="J46" s="73" t="s">
        <v>72</v>
      </c>
      <c r="K46" s="75"/>
      <c r="L46" s="76">
        <v>45185</v>
      </c>
      <c r="M46" s="77" t="str">
        <f>_Ngay</f>
        <v>(Thứ 7)</v>
      </c>
      <c r="N46" s="78">
        <v>3</v>
      </c>
      <c r="O46" s="79">
        <v>5</v>
      </c>
      <c r="P46" s="77">
        <f>L_SV_P</f>
        <v>5</v>
      </c>
      <c r="Q46" s="80">
        <f>L_SP</f>
        <v>1</v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81">
        <f>L_cham</f>
        <v>45186</v>
      </c>
      <c r="AD46" s="81">
        <f>L_Nop</f>
        <v>45192</v>
      </c>
      <c r="AE46" s="75"/>
      <c r="AF46" s="75"/>
      <c r="AG46" s="75"/>
      <c r="AH46" s="75"/>
      <c r="AI46" s="142"/>
      <c r="AJ46" s="75"/>
      <c r="AK46" s="86"/>
      <c r="AL46" s="143"/>
      <c r="AM46" s="143"/>
      <c r="AN46" s="120"/>
      <c r="AO46" s="120"/>
      <c r="AQ46" s="120"/>
      <c r="AR46" s="120"/>
      <c r="AS46" s="120"/>
    </row>
    <row r="47" spans="1:49" x14ac:dyDescent="0.3">
      <c r="E47" s="71">
        <v>37</v>
      </c>
      <c r="F47" s="130" t="s">
        <v>89</v>
      </c>
      <c r="G47" s="79" t="s">
        <v>166</v>
      </c>
      <c r="H47" s="119" t="s">
        <v>167</v>
      </c>
      <c r="I47" s="73"/>
      <c r="J47" s="73" t="s">
        <v>76</v>
      </c>
      <c r="K47" s="75"/>
      <c r="L47" s="76">
        <v>45185</v>
      </c>
      <c r="M47" s="77" t="str">
        <f>_Ngay</f>
        <v>(Thứ 7)</v>
      </c>
      <c r="N47" s="78">
        <v>3</v>
      </c>
      <c r="O47" s="79">
        <v>139</v>
      </c>
      <c r="P47" s="75"/>
      <c r="Q47" s="95"/>
      <c r="R47" s="75"/>
      <c r="S47" s="75"/>
      <c r="T47" s="75"/>
      <c r="U47" s="75"/>
      <c r="V47" s="75"/>
      <c r="W47" s="75"/>
      <c r="X47" s="75" t="s">
        <v>77</v>
      </c>
      <c r="Y47" s="75"/>
      <c r="Z47" s="75"/>
      <c r="AA47" s="75"/>
      <c r="AB47" s="75"/>
      <c r="AC47" s="81">
        <f>L_cham</f>
        <v>45185</v>
      </c>
      <c r="AD47" s="81">
        <f>L_Nop</f>
        <v>45187</v>
      </c>
      <c r="AE47" s="75"/>
      <c r="AF47" s="75"/>
      <c r="AG47" s="75"/>
      <c r="AH47" s="75"/>
      <c r="AI47" s="142"/>
      <c r="AJ47" s="75"/>
      <c r="AK47" s="86"/>
      <c r="AL47" s="143"/>
      <c r="AM47" s="143"/>
      <c r="AN47" s="120"/>
      <c r="AO47" s="120"/>
      <c r="AQ47" s="120"/>
      <c r="AR47" s="120"/>
      <c r="AS47" s="120"/>
    </row>
    <row r="48" spans="1:49" x14ac:dyDescent="0.3">
      <c r="E48" s="71">
        <v>38</v>
      </c>
      <c r="F48" s="130" t="s">
        <v>102</v>
      </c>
      <c r="G48" s="79" t="s">
        <v>168</v>
      </c>
      <c r="H48" s="119" t="s">
        <v>169</v>
      </c>
      <c r="I48" s="73"/>
      <c r="J48" s="73" t="s">
        <v>76</v>
      </c>
      <c r="K48" s="75"/>
      <c r="L48" s="94">
        <v>45185</v>
      </c>
      <c r="M48" s="77" t="str">
        <f>_Ngay</f>
        <v>(Thứ 7)</v>
      </c>
      <c r="N48" s="78">
        <v>3</v>
      </c>
      <c r="O48" s="79">
        <v>3</v>
      </c>
      <c r="P48" s="77"/>
      <c r="Q48" s="80"/>
      <c r="R48" s="75"/>
      <c r="S48" s="75"/>
      <c r="T48" s="75"/>
      <c r="U48" s="75"/>
      <c r="V48" s="102"/>
      <c r="W48" s="102" t="s">
        <v>77</v>
      </c>
      <c r="X48" s="102"/>
      <c r="Y48" s="102"/>
      <c r="Z48" s="75"/>
      <c r="AA48" s="75"/>
      <c r="AB48" s="75"/>
      <c r="AC48" s="81">
        <f>L_cham</f>
        <v>45185</v>
      </c>
      <c r="AD48" s="81">
        <f>L_Nop</f>
        <v>45187</v>
      </c>
      <c r="AE48" s="75"/>
      <c r="AF48" s="84" t="s">
        <v>281</v>
      </c>
      <c r="AG48" s="75"/>
      <c r="AH48" s="75"/>
      <c r="AI48" s="142"/>
      <c r="AJ48" s="75"/>
      <c r="AK48" s="86"/>
      <c r="AL48" s="143"/>
      <c r="AM48" s="143"/>
      <c r="AN48" s="120"/>
      <c r="AO48" s="120"/>
      <c r="AQ48" s="120"/>
      <c r="AR48" s="120"/>
      <c r="AS48" s="120"/>
      <c r="AW48" s="92"/>
    </row>
    <row r="49" spans="1:49" x14ac:dyDescent="0.3">
      <c r="C49" s="93"/>
      <c r="E49" s="71">
        <v>39</v>
      </c>
      <c r="F49" s="130" t="s">
        <v>106</v>
      </c>
      <c r="G49" s="79" t="s">
        <v>170</v>
      </c>
      <c r="H49" s="119" t="s">
        <v>171</v>
      </c>
      <c r="I49" s="73"/>
      <c r="J49" s="73" t="s">
        <v>76</v>
      </c>
      <c r="K49" s="75"/>
      <c r="L49" s="76">
        <v>45185</v>
      </c>
      <c r="M49" s="77" t="str">
        <f>_Ngay</f>
        <v>(Thứ 7)</v>
      </c>
      <c r="N49" s="78">
        <v>3</v>
      </c>
      <c r="O49" s="79">
        <v>3</v>
      </c>
      <c r="P49" s="75"/>
      <c r="Q49" s="95"/>
      <c r="R49" s="75"/>
      <c r="S49" s="75"/>
      <c r="T49" s="75"/>
      <c r="U49" s="75"/>
      <c r="V49" s="102"/>
      <c r="W49" s="102"/>
      <c r="X49" s="102"/>
      <c r="Y49" s="102" t="s">
        <v>77</v>
      </c>
      <c r="Z49" s="75"/>
      <c r="AA49" s="75"/>
      <c r="AB49" s="75"/>
      <c r="AC49" s="81">
        <f>L_cham</f>
        <v>45185</v>
      </c>
      <c r="AD49" s="81">
        <f>L_Nop</f>
        <v>45187</v>
      </c>
      <c r="AE49" s="75"/>
      <c r="AF49" s="84" t="s">
        <v>281</v>
      </c>
      <c r="AG49" s="75"/>
      <c r="AH49" s="75"/>
      <c r="AI49" s="142"/>
      <c r="AJ49" s="75"/>
      <c r="AK49" s="86"/>
      <c r="AL49" s="143"/>
      <c r="AM49" s="143"/>
      <c r="AN49" s="120"/>
      <c r="AO49" s="120"/>
      <c r="AQ49" s="120"/>
      <c r="AR49" s="120"/>
      <c r="AS49" s="120"/>
      <c r="AW49" s="92"/>
    </row>
    <row r="50" spans="1:49" x14ac:dyDescent="0.3">
      <c r="A50" s="98" t="str">
        <f>L_time</f>
        <v/>
      </c>
      <c r="B50" s="99" t="str">
        <f>L_TGca</f>
        <v/>
      </c>
      <c r="C50" s="100"/>
      <c r="D50" s="99" t="str">
        <f>IF(C50="","",LEFT($C50,FIND("-",$C50,1)+2))</f>
        <v/>
      </c>
      <c r="E50" s="71">
        <v>40</v>
      </c>
      <c r="F50" s="130" t="s">
        <v>73</v>
      </c>
      <c r="G50" s="79" t="s">
        <v>172</v>
      </c>
      <c r="H50" s="119" t="s">
        <v>173</v>
      </c>
      <c r="I50" s="79" t="str">
        <f>L_Loc</f>
        <v/>
      </c>
      <c r="J50" s="145" t="s">
        <v>76</v>
      </c>
      <c r="K50" s="77" t="str">
        <f>L_Loc</f>
        <v/>
      </c>
      <c r="L50" s="76">
        <v>45185</v>
      </c>
      <c r="M50" s="77" t="str">
        <f>_Ngay</f>
        <v>(Thứ 7)</v>
      </c>
      <c r="N50" s="78">
        <v>4</v>
      </c>
      <c r="O50" s="79">
        <v>13</v>
      </c>
      <c r="P50" s="77">
        <f>L_SV_P</f>
        <v>0</v>
      </c>
      <c r="Q50" s="80">
        <f>L_SP</f>
        <v>0</v>
      </c>
      <c r="R50" s="102"/>
      <c r="S50" s="102"/>
      <c r="T50" s="102"/>
      <c r="U50" s="102"/>
      <c r="V50" s="102" t="s">
        <v>77</v>
      </c>
      <c r="W50" s="102"/>
      <c r="X50" s="102"/>
      <c r="Y50" s="102"/>
      <c r="Z50" s="102"/>
      <c r="AA50" s="102"/>
      <c r="AB50" s="103"/>
      <c r="AC50" s="81">
        <f>L_cham</f>
        <v>45185</v>
      </c>
      <c r="AD50" s="81">
        <f>L_Nop</f>
        <v>45187</v>
      </c>
      <c r="AE50" s="81"/>
      <c r="AF50" s="131"/>
      <c r="AG50" s="131"/>
      <c r="AH50" s="131"/>
      <c r="AI50" s="146"/>
      <c r="AJ50" s="133" t="str">
        <f>IF(LEN(C50)&lt;14,"",RIGHT(C50,2))</f>
        <v/>
      </c>
      <c r="AK50" s="107" t="str">
        <f>IF($Q50=0,"",IF(MOD($O50,$P50)=0,$P50,MOD($O50,$P50)))</f>
        <v/>
      </c>
      <c r="AL50" s="147" t="str">
        <f>IF(AB50="","",$AB50-$Q50*2)</f>
        <v/>
      </c>
      <c r="AM50" s="147" t="str">
        <f>L_luu1</f>
        <v/>
      </c>
      <c r="AN50" s="138" t="str">
        <f>L_luu2</f>
        <v/>
      </c>
      <c r="AO50" s="138" t="str">
        <f>L_Luu3</f>
        <v/>
      </c>
      <c r="AP50" s="137"/>
      <c r="AQ50" s="138"/>
      <c r="AR50" s="148" t="str">
        <f>L_Loc</f>
        <v/>
      </c>
      <c r="AS50" s="148" t="str">
        <f>L_Loc</f>
        <v/>
      </c>
      <c r="AT50" s="92"/>
      <c r="AU50" s="92">
        <v>286</v>
      </c>
      <c r="AV50" s="92"/>
    </row>
    <row r="51" spans="1:49" x14ac:dyDescent="0.3">
      <c r="E51" s="71">
        <v>41</v>
      </c>
      <c r="F51" s="130" t="s">
        <v>83</v>
      </c>
      <c r="G51" s="79" t="s">
        <v>174</v>
      </c>
      <c r="H51" s="119" t="s">
        <v>175</v>
      </c>
      <c r="I51" s="73"/>
      <c r="J51" s="73" t="s">
        <v>76</v>
      </c>
      <c r="K51" s="75"/>
      <c r="L51" s="76">
        <v>45185</v>
      </c>
      <c r="M51" s="77" t="str">
        <f>_Ngay</f>
        <v>(Thứ 7)</v>
      </c>
      <c r="N51" s="78">
        <v>4</v>
      </c>
      <c r="O51" s="79">
        <v>28</v>
      </c>
      <c r="P51" s="75"/>
      <c r="Q51" s="95"/>
      <c r="R51" s="75"/>
      <c r="S51" s="75"/>
      <c r="T51" s="75"/>
      <c r="U51" s="75"/>
      <c r="V51" s="75"/>
      <c r="W51" s="75" t="s">
        <v>77</v>
      </c>
      <c r="X51" s="75"/>
      <c r="Y51" s="75"/>
      <c r="Z51" s="75"/>
      <c r="AA51" s="75"/>
      <c r="AB51" s="75"/>
      <c r="AC51" s="81">
        <f>L_cham</f>
        <v>45185</v>
      </c>
      <c r="AD51" s="81">
        <f>L_Nop</f>
        <v>45187</v>
      </c>
      <c r="AE51" s="75"/>
      <c r="AF51" s="75"/>
      <c r="AG51" s="75"/>
      <c r="AH51" s="75"/>
      <c r="AI51" s="142"/>
      <c r="AJ51" s="75"/>
      <c r="AK51" s="86"/>
      <c r="AL51" s="143"/>
      <c r="AM51" s="143"/>
      <c r="AN51" s="120"/>
      <c r="AO51" s="120"/>
      <c r="AQ51" s="120"/>
      <c r="AR51" s="120"/>
      <c r="AS51" s="120"/>
    </row>
    <row r="52" spans="1:49" ht="17.25" x14ac:dyDescent="0.3">
      <c r="A52" s="149"/>
      <c r="B52" s="150"/>
      <c r="C52" s="151"/>
      <c r="D52" s="150"/>
      <c r="E52" s="71">
        <v>42</v>
      </c>
      <c r="F52" s="130" t="s">
        <v>176</v>
      </c>
      <c r="G52" s="79" t="s">
        <v>177</v>
      </c>
      <c r="H52" s="119" t="s">
        <v>178</v>
      </c>
      <c r="I52" s="73"/>
      <c r="J52" s="73" t="s">
        <v>76</v>
      </c>
      <c r="K52" s="73"/>
      <c r="L52" s="94">
        <v>45185</v>
      </c>
      <c r="M52" s="77" t="str">
        <f>_Ngay</f>
        <v>(Thứ 7)</v>
      </c>
      <c r="N52" s="78">
        <v>4</v>
      </c>
      <c r="O52" s="79">
        <v>27</v>
      </c>
      <c r="P52" s="73"/>
      <c r="Q52" s="152"/>
      <c r="R52" s="153"/>
      <c r="S52" s="153"/>
      <c r="T52" s="153"/>
      <c r="U52" s="153"/>
      <c r="V52" s="153"/>
      <c r="W52" s="153"/>
      <c r="X52" s="153" t="s">
        <v>77</v>
      </c>
      <c r="Y52" s="153"/>
      <c r="Z52" s="153"/>
      <c r="AA52" s="153"/>
      <c r="AB52" s="154"/>
      <c r="AC52" s="81">
        <f>L_cham</f>
        <v>45185</v>
      </c>
      <c r="AD52" s="81">
        <f>L_Nop</f>
        <v>45187</v>
      </c>
      <c r="AE52" s="155"/>
      <c r="AF52" s="156"/>
      <c r="AG52" s="156"/>
      <c r="AH52" s="156"/>
      <c r="AI52" s="157"/>
      <c r="AJ52" s="158"/>
      <c r="AK52" s="159"/>
      <c r="AL52" s="160"/>
      <c r="AM52" s="160"/>
      <c r="AN52" s="161"/>
      <c r="AO52" s="161"/>
      <c r="AP52" s="162"/>
      <c r="AQ52" s="161"/>
      <c r="AR52" s="163"/>
      <c r="AS52" s="163"/>
      <c r="AT52" s="120"/>
      <c r="AU52" s="120"/>
      <c r="AV52" s="120"/>
      <c r="AW52" s="120"/>
    </row>
    <row r="53" spans="1:49" x14ac:dyDescent="0.3">
      <c r="A53" s="98" t="str">
        <f>L_time</f>
        <v/>
      </c>
      <c r="B53" s="99" t="str">
        <f>L_TGca</f>
        <v/>
      </c>
      <c r="C53" s="100"/>
      <c r="D53" s="99" t="str">
        <f>IF(C53="","",LEFT($C53,FIND("-",$C53,1)+2))</f>
        <v/>
      </c>
      <c r="E53" s="71">
        <v>43</v>
      </c>
      <c r="F53" s="130" t="s">
        <v>97</v>
      </c>
      <c r="G53" s="79" t="s">
        <v>179</v>
      </c>
      <c r="H53" s="119" t="s">
        <v>180</v>
      </c>
      <c r="I53" s="77" t="str">
        <f>L_Loc</f>
        <v/>
      </c>
      <c r="J53" s="77" t="s">
        <v>76</v>
      </c>
      <c r="K53" s="77" t="str">
        <f>L_Loc</f>
        <v/>
      </c>
      <c r="L53" s="76">
        <v>45185</v>
      </c>
      <c r="M53" s="77" t="str">
        <f>_Ngay</f>
        <v>(Thứ 7)</v>
      </c>
      <c r="N53" s="78">
        <v>4</v>
      </c>
      <c r="O53" s="79">
        <v>32</v>
      </c>
      <c r="P53" s="77">
        <f>L_SV_P</f>
        <v>0</v>
      </c>
      <c r="Q53" s="80">
        <f>L_SP</f>
        <v>0</v>
      </c>
      <c r="R53" s="102"/>
      <c r="S53" s="102"/>
      <c r="T53" s="102"/>
      <c r="U53" s="102"/>
      <c r="V53" s="102"/>
      <c r="W53" s="102"/>
      <c r="X53" s="102"/>
      <c r="Y53" s="102" t="s">
        <v>77</v>
      </c>
      <c r="Z53" s="102"/>
      <c r="AA53" s="102"/>
      <c r="AB53" s="103"/>
      <c r="AC53" s="81">
        <f>L_cham</f>
        <v>45185</v>
      </c>
      <c r="AD53" s="81">
        <f>L_Nop</f>
        <v>45187</v>
      </c>
      <c r="AE53" s="81"/>
      <c r="AF53" s="131"/>
      <c r="AG53" s="131"/>
      <c r="AH53" s="131"/>
      <c r="AI53" s="146"/>
      <c r="AJ53" s="133" t="str">
        <f>IF(LEN(C53)&lt;14,"",RIGHT(C53,2))</f>
        <v/>
      </c>
      <c r="AK53" s="107" t="str">
        <f>IF($Q53=0,"",IF(MOD($O53,$P53)=0,$P53,MOD($O53,$P53)))</f>
        <v/>
      </c>
      <c r="AL53" s="147" t="str">
        <f>IF(AB53="","",$AB53-$Q53*2)</f>
        <v/>
      </c>
      <c r="AM53" s="147" t="str">
        <f>L_luu1</f>
        <v/>
      </c>
      <c r="AN53" s="138" t="str">
        <f>L_luu2</f>
        <v/>
      </c>
      <c r="AO53" s="138" t="str">
        <f>L_Luu3</f>
        <v/>
      </c>
      <c r="AP53" s="137"/>
      <c r="AQ53" s="138"/>
      <c r="AR53" s="148" t="str">
        <f>L_Loc</f>
        <v/>
      </c>
      <c r="AS53" s="148" t="str">
        <f>L_Loc</f>
        <v/>
      </c>
      <c r="AT53" s="92"/>
      <c r="AU53" s="92">
        <v>286</v>
      </c>
      <c r="AV53" s="92"/>
    </row>
    <row r="54" spans="1:49" ht="17.25" x14ac:dyDescent="0.3">
      <c r="A54" s="98" t="str">
        <f>L_time</f>
        <v/>
      </c>
      <c r="B54" s="99" t="str">
        <f>L_TGca</f>
        <v/>
      </c>
      <c r="C54" s="100"/>
      <c r="D54" s="99" t="str">
        <f>IF(C54="","",LEFT($C54,FIND("-",$C54,1)+2))</f>
        <v/>
      </c>
      <c r="E54" s="71">
        <v>44</v>
      </c>
      <c r="F54" s="130" t="s">
        <v>181</v>
      </c>
      <c r="G54" s="79" t="s">
        <v>182</v>
      </c>
      <c r="H54" s="119" t="s">
        <v>183</v>
      </c>
      <c r="I54" s="77" t="str">
        <f>L_Loc</f>
        <v/>
      </c>
      <c r="J54" s="77" t="s">
        <v>76</v>
      </c>
      <c r="K54" s="77" t="str">
        <f>L_Loc</f>
        <v/>
      </c>
      <c r="L54" s="94">
        <v>45186</v>
      </c>
      <c r="M54" s="77" t="str">
        <f>_Ngay</f>
        <v>(Cnhật)</v>
      </c>
      <c r="N54" s="78">
        <v>1</v>
      </c>
      <c r="O54" s="79">
        <v>13</v>
      </c>
      <c r="P54" s="77">
        <f>L_SV_P</f>
        <v>0</v>
      </c>
      <c r="Q54" s="80">
        <f>L_SP</f>
        <v>0</v>
      </c>
      <c r="R54" s="102"/>
      <c r="S54" s="102"/>
      <c r="T54" s="102"/>
      <c r="U54" s="102" t="s">
        <v>77</v>
      </c>
      <c r="V54" s="102"/>
      <c r="W54" s="102"/>
      <c r="X54" s="102"/>
      <c r="Y54" s="102"/>
      <c r="Z54" s="102"/>
      <c r="AA54" s="102"/>
      <c r="AB54" s="103"/>
      <c r="AC54" s="81">
        <f>L_cham</f>
        <v>45186</v>
      </c>
      <c r="AD54" s="81">
        <f>L_Nop</f>
        <v>45188</v>
      </c>
      <c r="AE54" s="81"/>
      <c r="AF54" s="81"/>
      <c r="AG54" s="131"/>
      <c r="AH54" s="131"/>
      <c r="AI54" s="146"/>
      <c r="AJ54" s="133" t="str">
        <f>IF(LEN(C54)&lt;14,"",RIGHT(C54,2))</f>
        <v/>
      </c>
      <c r="AK54" s="107" t="str">
        <f>IF($Q54=0,"",IF(MOD($O54,$P54)=0,$P54,MOD($O54,$P54)))</f>
        <v/>
      </c>
      <c r="AL54" s="147" t="str">
        <f>IF(AB54="","",$AB54-$Q54*2)</f>
        <v/>
      </c>
      <c r="AM54" s="147" t="str">
        <f>L_luu1</f>
        <v/>
      </c>
      <c r="AN54" s="138" t="str">
        <f>L_luu2</f>
        <v/>
      </c>
      <c r="AO54" s="138" t="str">
        <f>L_Luu3</f>
        <v/>
      </c>
      <c r="AP54" s="137"/>
      <c r="AQ54" s="138"/>
      <c r="AR54" s="148" t="str">
        <f>L_Loc</f>
        <v/>
      </c>
      <c r="AS54" s="148" t="str">
        <f>L_Loc</f>
        <v/>
      </c>
      <c r="AT54" s="92"/>
      <c r="AU54" s="92">
        <v>286</v>
      </c>
      <c r="AV54" s="92"/>
      <c r="AW54" s="92"/>
    </row>
    <row r="55" spans="1:49" ht="17.25" x14ac:dyDescent="0.3">
      <c r="A55" s="114" t="str">
        <f>L_time</f>
        <v/>
      </c>
      <c r="B55" s="115" t="str">
        <f>L_TGca</f>
        <v/>
      </c>
      <c r="C55" s="122"/>
      <c r="D55" s="115" t="str">
        <f>IF(C55="","",LEFT($C55,FIND("-",$C55,1)+2))</f>
        <v/>
      </c>
      <c r="E55" s="71">
        <v>45</v>
      </c>
      <c r="F55" s="130" t="s">
        <v>120</v>
      </c>
      <c r="G55" s="79" t="s">
        <v>184</v>
      </c>
      <c r="H55" s="119" t="s">
        <v>185</v>
      </c>
      <c r="I55" s="77" t="str">
        <f>L_Loc</f>
        <v/>
      </c>
      <c r="J55" s="77" t="s">
        <v>76</v>
      </c>
      <c r="K55" s="77" t="str">
        <f>L_Loc</f>
        <v/>
      </c>
      <c r="L55" s="94">
        <v>45186</v>
      </c>
      <c r="M55" s="77" t="str">
        <f>_Ngay</f>
        <v>(Cnhật)</v>
      </c>
      <c r="N55" s="78">
        <v>1</v>
      </c>
      <c r="O55" s="79">
        <v>104</v>
      </c>
      <c r="P55" s="77"/>
      <c r="Q55" s="80"/>
      <c r="R55" s="102"/>
      <c r="S55" s="102"/>
      <c r="T55" s="102"/>
      <c r="U55" s="102"/>
      <c r="V55" s="102"/>
      <c r="W55" s="102" t="s">
        <v>77</v>
      </c>
      <c r="X55" s="102"/>
      <c r="Y55" s="102"/>
      <c r="Z55" s="102"/>
      <c r="AA55" s="102"/>
      <c r="AB55" s="103"/>
      <c r="AC55" s="81">
        <f>L_cham</f>
        <v>45186</v>
      </c>
      <c r="AD55" s="81">
        <f>L_Nop</f>
        <v>45188</v>
      </c>
      <c r="AE55" s="81"/>
      <c r="AF55" s="131"/>
      <c r="AG55" s="131"/>
      <c r="AH55" s="131"/>
      <c r="AI55" s="146"/>
      <c r="AJ55" s="133" t="str">
        <f>IF(LEN(C55)&lt;14,"",RIGHT(C55,2))</f>
        <v/>
      </c>
      <c r="AK55" s="107" t="str">
        <f>IF($Q55=0,"",IF(MOD($O55,$P55)=0,$P55,MOD($O55,$P55)))</f>
        <v/>
      </c>
      <c r="AL55" s="147" t="str">
        <f>IF(AB55="","",$AB55-$Q55*2)</f>
        <v/>
      </c>
      <c r="AM55" s="147" t="str">
        <f>L_luu1</f>
        <v/>
      </c>
      <c r="AN55" s="138" t="str">
        <f>L_luu2</f>
        <v/>
      </c>
      <c r="AO55" s="138" t="str">
        <f>L_Luu3</f>
        <v/>
      </c>
      <c r="AP55" s="137"/>
      <c r="AQ55" s="138"/>
      <c r="AR55" s="148" t="str">
        <f>L_Loc</f>
        <v/>
      </c>
      <c r="AS55" s="148" t="str">
        <f>L_Loc</f>
        <v/>
      </c>
      <c r="AT55" s="117"/>
      <c r="AU55" s="117">
        <v>286</v>
      </c>
      <c r="AV55" s="117"/>
      <c r="AW55" s="117"/>
    </row>
    <row r="56" spans="1:49" x14ac:dyDescent="0.3">
      <c r="E56" s="71">
        <v>46</v>
      </c>
      <c r="F56" s="130" t="s">
        <v>186</v>
      </c>
      <c r="G56" s="79" t="s">
        <v>187</v>
      </c>
      <c r="H56" s="119" t="s">
        <v>94</v>
      </c>
      <c r="I56" s="73"/>
      <c r="J56" s="73" t="s">
        <v>76</v>
      </c>
      <c r="K56" s="75"/>
      <c r="L56" s="76">
        <v>45186</v>
      </c>
      <c r="M56" s="77" t="str">
        <f>_Ngay</f>
        <v>(Cnhật)</v>
      </c>
      <c r="N56" s="78">
        <v>1</v>
      </c>
      <c r="O56" s="79">
        <v>27</v>
      </c>
      <c r="P56" s="75"/>
      <c r="Q56" s="95"/>
      <c r="R56" s="75"/>
      <c r="S56" s="75"/>
      <c r="T56" s="75"/>
      <c r="U56" s="75"/>
      <c r="V56" s="75"/>
      <c r="W56" s="75"/>
      <c r="X56" s="75" t="s">
        <v>77</v>
      </c>
      <c r="Y56" s="75"/>
      <c r="Z56" s="75"/>
      <c r="AA56" s="75"/>
      <c r="AB56" s="75"/>
      <c r="AC56" s="81">
        <f>L_cham</f>
        <v>45186</v>
      </c>
      <c r="AD56" s="81">
        <f>L_Nop</f>
        <v>45188</v>
      </c>
      <c r="AE56" s="75"/>
      <c r="AF56" s="75"/>
      <c r="AG56" s="75"/>
      <c r="AH56" s="75"/>
      <c r="AI56" s="142"/>
      <c r="AJ56" s="75"/>
      <c r="AK56" s="86"/>
      <c r="AL56" s="143"/>
      <c r="AM56" s="143"/>
      <c r="AN56" s="120"/>
      <c r="AO56" s="120"/>
      <c r="AQ56" s="120"/>
      <c r="AR56" s="120"/>
      <c r="AS56" s="120"/>
      <c r="AW56" s="92"/>
    </row>
    <row r="57" spans="1:49" x14ac:dyDescent="0.3">
      <c r="A57" s="98" t="str">
        <f>L_time</f>
        <v/>
      </c>
      <c r="B57" s="99" t="str">
        <f>L_TGca</f>
        <v/>
      </c>
      <c r="C57" s="100"/>
      <c r="D57" s="99" t="str">
        <f>IF(C57="","",LEFT($C57,FIND("-",$C57,1)+2))</f>
        <v/>
      </c>
      <c r="E57" s="71">
        <v>47</v>
      </c>
      <c r="F57" s="130" t="s">
        <v>188</v>
      </c>
      <c r="G57" s="79" t="s">
        <v>189</v>
      </c>
      <c r="H57" s="119" t="s">
        <v>190</v>
      </c>
      <c r="I57" s="77" t="str">
        <f>L_Loc</f>
        <v/>
      </c>
      <c r="J57" s="77" t="s">
        <v>81</v>
      </c>
      <c r="K57" s="77" t="str">
        <f>L_Loc</f>
        <v/>
      </c>
      <c r="L57" s="94">
        <v>45186</v>
      </c>
      <c r="M57" s="77" t="str">
        <f>_Ngay</f>
        <v>(Cnhật)</v>
      </c>
      <c r="N57" s="78">
        <v>1</v>
      </c>
      <c r="O57" s="79">
        <v>260</v>
      </c>
      <c r="P57" s="77">
        <f>L_SV_P</f>
        <v>0</v>
      </c>
      <c r="Q57" s="80">
        <f>L_SP</f>
        <v>0</v>
      </c>
      <c r="R57" s="102"/>
      <c r="S57" s="102"/>
      <c r="T57" s="102"/>
      <c r="U57" s="102"/>
      <c r="V57" s="102"/>
      <c r="W57" s="102"/>
      <c r="X57" s="102" t="s">
        <v>77</v>
      </c>
      <c r="Y57" s="102"/>
      <c r="Z57" s="102"/>
      <c r="AA57" s="102"/>
      <c r="AB57" s="103"/>
      <c r="AC57" s="81">
        <f>L_cham</f>
        <v>45186</v>
      </c>
      <c r="AD57" s="81">
        <f>L_Nop</f>
        <v>45188</v>
      </c>
      <c r="AE57" s="81"/>
      <c r="AF57" s="83"/>
      <c r="AG57" s="131"/>
      <c r="AH57" s="131"/>
      <c r="AI57" s="146"/>
      <c r="AJ57" s="133" t="str">
        <f>IF(LEN(C57)&lt;14,"",RIGHT(C57,2))</f>
        <v/>
      </c>
      <c r="AK57" s="107" t="str">
        <f>IF($Q57=0,"",IF(MOD($O57,$P57)=0,$P57,MOD($O57,$P57)))</f>
        <v/>
      </c>
      <c r="AL57" s="147" t="str">
        <f>IF(AB57="","",$AB57-$Q57*2)</f>
        <v/>
      </c>
      <c r="AM57" s="147" t="str">
        <f>L_luu1</f>
        <v/>
      </c>
      <c r="AN57" s="138" t="str">
        <f>L_luu2</f>
        <v/>
      </c>
      <c r="AO57" s="138" t="str">
        <f>L_Luu3</f>
        <v/>
      </c>
      <c r="AP57" s="137"/>
      <c r="AQ57" s="138"/>
      <c r="AR57" s="148" t="str">
        <f>L_Loc</f>
        <v/>
      </c>
      <c r="AS57" s="148" t="str">
        <f>L_Loc</f>
        <v/>
      </c>
      <c r="AT57" s="92"/>
      <c r="AU57" s="92">
        <v>286</v>
      </c>
      <c r="AV57" s="92"/>
    </row>
    <row r="58" spans="1:49" x14ac:dyDescent="0.3">
      <c r="E58" s="71">
        <v>48</v>
      </c>
      <c r="F58" s="130" t="s">
        <v>73</v>
      </c>
      <c r="G58" s="79" t="s">
        <v>191</v>
      </c>
      <c r="H58" s="119" t="s">
        <v>192</v>
      </c>
      <c r="I58" s="73"/>
      <c r="J58" s="73" t="s">
        <v>76</v>
      </c>
      <c r="K58" s="75"/>
      <c r="L58" s="76">
        <v>45186</v>
      </c>
      <c r="M58" s="77" t="str">
        <f>_Ngay</f>
        <v>(Cnhật)</v>
      </c>
      <c r="N58" s="78">
        <v>1</v>
      </c>
      <c r="O58" s="79">
        <v>26</v>
      </c>
      <c r="P58" s="75"/>
      <c r="Q58" s="95"/>
      <c r="R58" s="75"/>
      <c r="S58" s="75"/>
      <c r="T58" s="75"/>
      <c r="U58" s="75"/>
      <c r="V58" s="75" t="s">
        <v>77</v>
      </c>
      <c r="W58" s="75"/>
      <c r="X58" s="75"/>
      <c r="Y58" s="75"/>
      <c r="Z58" s="75"/>
      <c r="AA58" s="75"/>
      <c r="AB58" s="75"/>
      <c r="AC58" s="81">
        <f>L_cham</f>
        <v>45186</v>
      </c>
      <c r="AD58" s="81">
        <f>L_Nop</f>
        <v>45188</v>
      </c>
      <c r="AE58" s="75"/>
      <c r="AF58" s="75"/>
      <c r="AG58" s="75"/>
      <c r="AH58" s="75"/>
      <c r="AI58" s="142"/>
      <c r="AJ58" s="75"/>
      <c r="AK58" s="86"/>
      <c r="AL58" s="143"/>
      <c r="AM58" s="143"/>
      <c r="AN58" s="120"/>
      <c r="AO58" s="120"/>
      <c r="AQ58" s="120"/>
      <c r="AR58" s="120"/>
      <c r="AS58" s="120"/>
    </row>
    <row r="59" spans="1:49" x14ac:dyDescent="0.3">
      <c r="A59" s="98" t="str">
        <f>L_time</f>
        <v/>
      </c>
      <c r="B59" s="99" t="str">
        <f>L_TGca</f>
        <v/>
      </c>
      <c r="C59" s="100"/>
      <c r="D59" s="99" t="str">
        <f>IF(C59="","",LEFT($C59,FIND("-",$C59,1)+2))</f>
        <v/>
      </c>
      <c r="E59" s="71">
        <v>49</v>
      </c>
      <c r="F59" s="130" t="s">
        <v>83</v>
      </c>
      <c r="G59" s="79" t="s">
        <v>193</v>
      </c>
      <c r="H59" s="119" t="s">
        <v>194</v>
      </c>
      <c r="I59" s="77" t="str">
        <f>L_Loc</f>
        <v/>
      </c>
      <c r="J59" s="77" t="s">
        <v>76</v>
      </c>
      <c r="K59" s="77" t="str">
        <f>L_Loc</f>
        <v/>
      </c>
      <c r="L59" s="76">
        <v>45186</v>
      </c>
      <c r="M59" s="77" t="str">
        <f>_Ngay</f>
        <v>(Cnhật)</v>
      </c>
      <c r="N59" s="78">
        <v>1</v>
      </c>
      <c r="O59" s="79">
        <v>34</v>
      </c>
      <c r="P59" s="77"/>
      <c r="Q59" s="80"/>
      <c r="R59" s="102"/>
      <c r="S59" s="102"/>
      <c r="T59" s="102"/>
      <c r="U59" s="102"/>
      <c r="V59" s="102"/>
      <c r="W59" s="102" t="s">
        <v>77</v>
      </c>
      <c r="X59" s="102"/>
      <c r="Y59" s="102"/>
      <c r="Z59" s="102"/>
      <c r="AA59" s="102"/>
      <c r="AB59" s="103"/>
      <c r="AC59" s="81">
        <f>L_cham</f>
        <v>45186</v>
      </c>
      <c r="AD59" s="81">
        <f>L_Nop</f>
        <v>45188</v>
      </c>
      <c r="AE59" s="81"/>
      <c r="AF59" s="105"/>
      <c r="AG59" s="131"/>
      <c r="AH59" s="131"/>
      <c r="AI59" s="146"/>
      <c r="AJ59" s="133" t="str">
        <f>IF(LEN(C59)&lt;14,"",RIGHT(C59,2))</f>
        <v/>
      </c>
      <c r="AK59" s="107" t="str">
        <f>IF($Q59=0,"",IF(MOD($O59,$P59)=0,$P59,MOD($O59,$P59)))</f>
        <v/>
      </c>
      <c r="AL59" s="147" t="str">
        <f>IF(AB59="","",$AB59-$Q59*2)</f>
        <v/>
      </c>
      <c r="AM59" s="147" t="str">
        <f>L_luu1</f>
        <v/>
      </c>
      <c r="AN59" s="138" t="str">
        <f>L_luu2</f>
        <v/>
      </c>
      <c r="AO59" s="138" t="str">
        <f>L_Luu3</f>
        <v/>
      </c>
      <c r="AP59" s="137"/>
      <c r="AQ59" s="138"/>
      <c r="AR59" s="148" t="str">
        <f>L_Loc</f>
        <v/>
      </c>
      <c r="AS59" s="148" t="str">
        <f>L_Loc</f>
        <v/>
      </c>
      <c r="AT59" s="92"/>
      <c r="AU59" s="92">
        <v>286</v>
      </c>
      <c r="AV59" s="92"/>
    </row>
    <row r="60" spans="1:49" x14ac:dyDescent="0.3">
      <c r="A60" s="98">
        <f>L_time</f>
        <v>45186.291666666664</v>
      </c>
      <c r="B60" s="99" t="str">
        <f>L_TGca</f>
        <v>7:00</v>
      </c>
      <c r="C60" s="100" t="s">
        <v>109</v>
      </c>
      <c r="D60" s="99" t="str">
        <f>IF(C60="","",LEFT($C60,FIND("-",$C60,1)+2))</f>
        <v>DC1CB35-DC</v>
      </c>
      <c r="E60" s="71">
        <v>50</v>
      </c>
      <c r="F60" s="164" t="s">
        <v>97</v>
      </c>
      <c r="G60" s="79" t="s">
        <v>195</v>
      </c>
      <c r="H60" s="119" t="s">
        <v>196</v>
      </c>
      <c r="I60" s="77"/>
      <c r="J60" s="77" t="s">
        <v>76</v>
      </c>
      <c r="K60" s="77"/>
      <c r="L60" s="76">
        <v>45186</v>
      </c>
      <c r="M60" s="77" t="str">
        <f>_Ngay</f>
        <v>(Cnhật)</v>
      </c>
      <c r="N60" s="78">
        <v>1</v>
      </c>
      <c r="O60" s="79">
        <v>17</v>
      </c>
      <c r="P60" s="77">
        <f>L_SV_P</f>
        <v>0</v>
      </c>
      <c r="Q60" s="80"/>
      <c r="R60" s="102"/>
      <c r="S60" s="102"/>
      <c r="T60" s="102"/>
      <c r="U60" s="102"/>
      <c r="V60" s="102"/>
      <c r="W60" s="102"/>
      <c r="X60" s="102"/>
      <c r="Y60" s="102" t="s">
        <v>77</v>
      </c>
      <c r="Z60" s="102"/>
      <c r="AA60" s="102"/>
      <c r="AB60" s="103"/>
      <c r="AC60" s="81">
        <f>L_cham</f>
        <v>45186</v>
      </c>
      <c r="AD60" s="81">
        <f>L_Nop</f>
        <v>45188</v>
      </c>
      <c r="AE60" s="81"/>
      <c r="AF60" s="131"/>
      <c r="AG60" s="131"/>
      <c r="AH60" s="131"/>
      <c r="AI60" s="146"/>
      <c r="AJ60" s="133" t="str">
        <f>IF(LEN(C60)&lt;14,"",RIGHT(C60,2))</f>
        <v/>
      </c>
      <c r="AK60" s="107" t="str">
        <f>IF($Q60=0,"",IF(MOD($O60,$P60)=0,$P60,MOD($O60,$P60)))</f>
        <v/>
      </c>
      <c r="AL60" s="147" t="str">
        <f>IF(AB60="","",$AB60-$Q60*2)</f>
        <v/>
      </c>
      <c r="AM60" s="147" t="e">
        <f>L_luu1</f>
        <v>#VALUE!</v>
      </c>
      <c r="AN60" s="138" t="e">
        <f>L_luu2</f>
        <v>#VALUE!</v>
      </c>
      <c r="AO60" s="138" t="e">
        <f>L_Luu3</f>
        <v>#VALUE!</v>
      </c>
      <c r="AP60" s="137"/>
      <c r="AQ60" s="138"/>
      <c r="AR60" s="148" t="str">
        <f>L_Loc</f>
        <v>CBNN</v>
      </c>
      <c r="AS60" s="148" t="str">
        <f>L_Loc</f>
        <v>KHCB</v>
      </c>
      <c r="AT60" s="92"/>
      <c r="AU60" s="92">
        <v>288</v>
      </c>
      <c r="AV60" s="92"/>
    </row>
    <row r="61" spans="1:49" ht="17.25" x14ac:dyDescent="0.3">
      <c r="A61" s="98" t="str">
        <f>L_time</f>
        <v/>
      </c>
      <c r="B61" s="99" t="str">
        <f>L_TGca</f>
        <v/>
      </c>
      <c r="C61" s="100"/>
      <c r="D61" s="99" t="str">
        <f>IF(C61="","",LEFT($C61,FIND("-",$C61,1)+2))</f>
        <v/>
      </c>
      <c r="E61" s="71">
        <v>51</v>
      </c>
      <c r="F61" s="130" t="s">
        <v>78</v>
      </c>
      <c r="G61" s="79" t="s">
        <v>197</v>
      </c>
      <c r="H61" s="119" t="s">
        <v>198</v>
      </c>
      <c r="I61" s="77"/>
      <c r="J61" s="77" t="s">
        <v>81</v>
      </c>
      <c r="K61" s="77"/>
      <c r="L61" s="94">
        <v>45186</v>
      </c>
      <c r="M61" s="77" t="str">
        <f>_Ngay</f>
        <v>(Cnhật)</v>
      </c>
      <c r="N61" s="78">
        <v>1</v>
      </c>
      <c r="O61" s="79">
        <v>3</v>
      </c>
      <c r="P61" s="77"/>
      <c r="Q61" s="80"/>
      <c r="R61" s="102"/>
      <c r="S61" s="102"/>
      <c r="T61" s="102"/>
      <c r="U61" s="102"/>
      <c r="V61" s="102"/>
      <c r="W61" s="102" t="s">
        <v>77</v>
      </c>
      <c r="X61" s="102"/>
      <c r="Y61" s="102"/>
      <c r="Z61" s="102"/>
      <c r="AA61" s="102"/>
      <c r="AB61" s="103"/>
      <c r="AC61" s="81">
        <f>L_cham</f>
        <v>45186</v>
      </c>
      <c r="AD61" s="81">
        <f>L_Nop</f>
        <v>45188</v>
      </c>
      <c r="AE61" s="81"/>
      <c r="AF61" s="131"/>
      <c r="AG61" s="131"/>
      <c r="AH61" s="131"/>
      <c r="AI61" s="146"/>
      <c r="AJ61" s="133" t="str">
        <f>IF(LEN(C61)&lt;14,"",RIGHT(C61,2))</f>
        <v/>
      </c>
      <c r="AK61" s="107" t="str">
        <f>IF($Q61=0,"",IF(MOD($O61,$P61)=0,$P61,MOD($O61,$P61)))</f>
        <v/>
      </c>
      <c r="AL61" s="147" t="str">
        <f>IF(AB61="","",$AB61-$Q61*2)</f>
        <v/>
      </c>
      <c r="AM61" s="147" t="str">
        <f>L_luu1</f>
        <v/>
      </c>
      <c r="AN61" s="138" t="str">
        <f>L_luu2</f>
        <v/>
      </c>
      <c r="AO61" s="138" t="str">
        <f>L_Luu3</f>
        <v/>
      </c>
      <c r="AP61" s="137"/>
      <c r="AQ61" s="138"/>
      <c r="AR61" s="148" t="str">
        <f>L_Loc</f>
        <v/>
      </c>
      <c r="AS61" s="148" t="str">
        <f>L_Loc</f>
        <v/>
      </c>
      <c r="AT61" s="92"/>
      <c r="AU61" s="92">
        <v>286</v>
      </c>
      <c r="AV61" s="92"/>
    </row>
    <row r="62" spans="1:49" ht="17.25" x14ac:dyDescent="0.3">
      <c r="A62" s="114" t="str">
        <f>L_time</f>
        <v/>
      </c>
      <c r="B62" s="115" t="str">
        <f>L_TGca</f>
        <v/>
      </c>
      <c r="C62" s="116"/>
      <c r="D62" s="115" t="str">
        <f>IF(C62="","",LEFT($C62,FIND("-",$C62,1)+2))</f>
        <v/>
      </c>
      <c r="E62" s="71">
        <v>52</v>
      </c>
      <c r="F62" s="130" t="s">
        <v>151</v>
      </c>
      <c r="G62" s="79" t="s">
        <v>199</v>
      </c>
      <c r="H62" s="119" t="s">
        <v>200</v>
      </c>
      <c r="I62" s="77" t="str">
        <f>L_Loc</f>
        <v/>
      </c>
      <c r="J62" s="77" t="s">
        <v>72</v>
      </c>
      <c r="K62" s="77" t="str">
        <f>L_Loc</f>
        <v/>
      </c>
      <c r="L62" s="94">
        <v>45186</v>
      </c>
      <c r="M62" s="77" t="str">
        <f>_Ngay</f>
        <v>(Cnhật)</v>
      </c>
      <c r="N62" s="78">
        <v>2</v>
      </c>
      <c r="O62" s="79">
        <v>21</v>
      </c>
      <c r="P62" s="77">
        <v>40</v>
      </c>
      <c r="Q62" s="80">
        <f>L_SP</f>
        <v>1</v>
      </c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  <c r="AC62" s="81">
        <f>L_cham</f>
        <v>45187</v>
      </c>
      <c r="AD62" s="81">
        <f>L_Nop</f>
        <v>45193</v>
      </c>
      <c r="AE62" s="81"/>
      <c r="AF62" s="131"/>
      <c r="AG62" s="131"/>
      <c r="AH62" s="131"/>
      <c r="AI62" s="146"/>
      <c r="AJ62" s="133" t="str">
        <f>IF(LEN(C62)&lt;14,"",RIGHT(C62,2))</f>
        <v/>
      </c>
      <c r="AK62" s="107">
        <f>IF($Q62=0,"",IF(MOD($O62,$P62)=0,$P62,MOD($O62,$P62)))</f>
        <v>21</v>
      </c>
      <c r="AL62" s="147" t="str">
        <f>IF(AB62="","",$AB62-$Q62*2)</f>
        <v/>
      </c>
      <c r="AM62" s="147" t="str">
        <f>L_luu1</f>
        <v/>
      </c>
      <c r="AN62" s="138" t="str">
        <f>L_luu2</f>
        <v/>
      </c>
      <c r="AO62" s="138" t="str">
        <f>L_Luu3</f>
        <v/>
      </c>
      <c r="AP62" s="137"/>
      <c r="AQ62" s="138"/>
      <c r="AR62" s="148" t="str">
        <f>L_Loc</f>
        <v/>
      </c>
      <c r="AS62" s="148" t="str">
        <f>L_Loc</f>
        <v/>
      </c>
      <c r="AT62" s="117"/>
      <c r="AU62" s="117">
        <v>286</v>
      </c>
      <c r="AV62" s="117"/>
      <c r="AW62" s="117"/>
    </row>
    <row r="63" spans="1:49" x14ac:dyDescent="0.3">
      <c r="E63" s="71">
        <v>53</v>
      </c>
      <c r="F63" s="130" t="s">
        <v>188</v>
      </c>
      <c r="G63" s="79" t="s">
        <v>201</v>
      </c>
      <c r="H63" s="119" t="s">
        <v>202</v>
      </c>
      <c r="I63" s="73"/>
      <c r="J63" s="73" t="s">
        <v>81</v>
      </c>
      <c r="K63" s="75"/>
      <c r="L63" s="94">
        <v>45186</v>
      </c>
      <c r="M63" s="77" t="str">
        <f>_Ngay</f>
        <v>(Cnhật)</v>
      </c>
      <c r="N63" s="78">
        <v>2</v>
      </c>
      <c r="O63" s="79">
        <v>19</v>
      </c>
      <c r="P63" s="75"/>
      <c r="Q63" s="95"/>
      <c r="R63" s="75"/>
      <c r="S63" s="75"/>
      <c r="T63" s="75"/>
      <c r="U63" s="75"/>
      <c r="V63" s="75"/>
      <c r="W63" s="75"/>
      <c r="X63" s="75" t="s">
        <v>77</v>
      </c>
      <c r="Y63" s="75"/>
      <c r="Z63" s="75"/>
      <c r="AA63" s="75"/>
      <c r="AB63" s="75"/>
      <c r="AC63" s="81">
        <f>L_cham</f>
        <v>45186</v>
      </c>
      <c r="AD63" s="81">
        <f>L_Nop</f>
        <v>45188</v>
      </c>
      <c r="AE63" s="75"/>
      <c r="AF63" s="83"/>
      <c r="AG63" s="75"/>
      <c r="AH63" s="75"/>
      <c r="AI63" s="142"/>
      <c r="AJ63" s="75"/>
      <c r="AK63" s="86"/>
      <c r="AL63" s="143"/>
      <c r="AM63" s="143"/>
      <c r="AN63" s="120"/>
      <c r="AO63" s="120"/>
      <c r="AQ63" s="120"/>
      <c r="AR63" s="120"/>
      <c r="AS63" s="120"/>
      <c r="AW63" s="92"/>
    </row>
    <row r="64" spans="1:49" x14ac:dyDescent="0.3">
      <c r="E64" s="71">
        <v>54</v>
      </c>
      <c r="F64" s="130" t="s">
        <v>92</v>
      </c>
      <c r="G64" s="79" t="s">
        <v>203</v>
      </c>
      <c r="H64" s="119" t="s">
        <v>204</v>
      </c>
      <c r="I64" s="73"/>
      <c r="J64" s="73" t="s">
        <v>72</v>
      </c>
      <c r="K64" s="75"/>
      <c r="L64" s="76">
        <v>45186</v>
      </c>
      <c r="M64" s="77" t="str">
        <f>_Ngay</f>
        <v>(Cnhật)</v>
      </c>
      <c r="N64" s="78">
        <v>2</v>
      </c>
      <c r="O64" s="79">
        <v>21</v>
      </c>
      <c r="P64" s="77">
        <f>L_SV_P</f>
        <v>21</v>
      </c>
      <c r="Q64" s="80">
        <f>L_SP</f>
        <v>1</v>
      </c>
      <c r="R64" s="75"/>
      <c r="S64" s="75"/>
      <c r="T64" s="75"/>
      <c r="U64" s="75"/>
      <c r="V64" s="75">
        <v>1</v>
      </c>
      <c r="W64" s="75"/>
      <c r="X64" s="75"/>
      <c r="Y64" s="75"/>
      <c r="Z64" s="75"/>
      <c r="AA64" s="75"/>
      <c r="AB64" s="75"/>
      <c r="AC64" s="81">
        <f>L_cham</f>
        <v>45187</v>
      </c>
      <c r="AD64" s="81">
        <f>L_Nop</f>
        <v>45193</v>
      </c>
      <c r="AE64" s="75"/>
      <c r="AF64" s="75"/>
      <c r="AG64" s="75"/>
      <c r="AH64" s="75"/>
      <c r="AI64" s="142"/>
      <c r="AJ64" s="75"/>
      <c r="AK64" s="86"/>
      <c r="AL64" s="143"/>
      <c r="AM64" s="143"/>
      <c r="AN64" s="120"/>
      <c r="AO64" s="120"/>
      <c r="AQ64" s="120"/>
      <c r="AR64" s="120"/>
      <c r="AS64" s="120"/>
      <c r="AW64" s="92"/>
    </row>
    <row r="65" spans="1:49" ht="17.25" x14ac:dyDescent="0.3">
      <c r="A65" s="98" t="str">
        <f>L_time</f>
        <v/>
      </c>
      <c r="B65" s="99" t="str">
        <f>L_TGca</f>
        <v/>
      </c>
      <c r="C65" s="100"/>
      <c r="D65" s="99" t="str">
        <f>IF(C65="","",LEFT($C65,FIND("-",$C65,1)+2))</f>
        <v/>
      </c>
      <c r="E65" s="71">
        <v>55</v>
      </c>
      <c r="F65" s="130" t="s">
        <v>151</v>
      </c>
      <c r="G65" s="79" t="s">
        <v>205</v>
      </c>
      <c r="H65" s="119" t="s">
        <v>206</v>
      </c>
      <c r="I65" s="77" t="str">
        <f>L_Loc</f>
        <v/>
      </c>
      <c r="J65" s="77" t="s">
        <v>72</v>
      </c>
      <c r="K65" s="77" t="str">
        <f>L_Loc</f>
        <v/>
      </c>
      <c r="L65" s="94">
        <v>45186</v>
      </c>
      <c r="M65" s="77" t="str">
        <f>_Ngay</f>
        <v>(Cnhật)</v>
      </c>
      <c r="N65" s="78">
        <v>2</v>
      </c>
      <c r="O65" s="79">
        <v>20</v>
      </c>
      <c r="P65" s="77">
        <v>40</v>
      </c>
      <c r="Q65" s="80">
        <f>L_SP</f>
        <v>1</v>
      </c>
      <c r="R65" s="102"/>
      <c r="S65" s="102">
        <v>1</v>
      </c>
      <c r="T65" s="102"/>
      <c r="U65" s="102"/>
      <c r="V65" s="102"/>
      <c r="W65" s="102"/>
      <c r="X65" s="102"/>
      <c r="Y65" s="102"/>
      <c r="Z65" s="102"/>
      <c r="AA65" s="102"/>
      <c r="AB65" s="103"/>
      <c r="AC65" s="81">
        <f>L_cham</f>
        <v>45187</v>
      </c>
      <c r="AD65" s="81">
        <f>L_Nop</f>
        <v>45193</v>
      </c>
      <c r="AE65" s="81"/>
      <c r="AF65" s="105"/>
      <c r="AG65" s="131"/>
      <c r="AH65" s="131"/>
      <c r="AI65" s="146"/>
      <c r="AJ65" s="133" t="str">
        <f>IF(LEN(C65)&lt;14,"",RIGHT(C65,2))</f>
        <v/>
      </c>
      <c r="AK65" s="107">
        <f>IF($Q65=0,"",IF(MOD($O65,$P65)=0,$P65,MOD($O65,$P65)))</f>
        <v>20</v>
      </c>
      <c r="AL65" s="147" t="str">
        <f>IF(AB65="","",$AB65-$Q65*2)</f>
        <v/>
      </c>
      <c r="AM65" s="147" t="str">
        <f>L_luu1</f>
        <v/>
      </c>
      <c r="AN65" s="138" t="str">
        <f>L_luu2</f>
        <v/>
      </c>
      <c r="AO65" s="138" t="str">
        <f>L_Luu3</f>
        <v/>
      </c>
      <c r="AP65" s="137"/>
      <c r="AQ65" s="138"/>
      <c r="AR65" s="148" t="str">
        <f>L_Loc</f>
        <v/>
      </c>
      <c r="AS65" s="148" t="str">
        <f>L_Loc</f>
        <v/>
      </c>
      <c r="AT65" s="92"/>
      <c r="AU65" s="92">
        <v>286</v>
      </c>
      <c r="AV65" s="92"/>
      <c r="AW65" s="92"/>
    </row>
    <row r="66" spans="1:49" x14ac:dyDescent="0.3">
      <c r="C66" s="93"/>
      <c r="E66" s="71">
        <v>56</v>
      </c>
      <c r="F66" s="130" t="s">
        <v>207</v>
      </c>
      <c r="G66" s="79" t="s">
        <v>208</v>
      </c>
      <c r="H66" s="119" t="s">
        <v>209</v>
      </c>
      <c r="I66" s="73"/>
      <c r="J66" s="73" t="s">
        <v>76</v>
      </c>
      <c r="K66" s="75"/>
      <c r="L66" s="76">
        <v>45186</v>
      </c>
      <c r="M66" s="77" t="str">
        <f>_Ngay</f>
        <v>(Cnhật)</v>
      </c>
      <c r="N66" s="78">
        <v>2</v>
      </c>
      <c r="O66" s="79">
        <v>88</v>
      </c>
      <c r="P66" s="75"/>
      <c r="Q66" s="95"/>
      <c r="R66" s="75"/>
      <c r="S66" s="75"/>
      <c r="T66" s="75"/>
      <c r="U66" s="75"/>
      <c r="V66" s="75"/>
      <c r="W66" s="75"/>
      <c r="X66" s="75" t="s">
        <v>77</v>
      </c>
      <c r="Y66" s="75"/>
      <c r="Z66" s="75"/>
      <c r="AA66" s="75"/>
      <c r="AB66" s="75"/>
      <c r="AC66" s="81">
        <f>L_cham</f>
        <v>45186</v>
      </c>
      <c r="AD66" s="81">
        <f>L_Nop</f>
        <v>45188</v>
      </c>
      <c r="AE66" s="75"/>
      <c r="AF66" s="75"/>
      <c r="AG66" s="75"/>
      <c r="AH66" s="75"/>
      <c r="AI66" s="142"/>
      <c r="AJ66" s="75"/>
      <c r="AK66" s="86"/>
      <c r="AL66" s="143"/>
      <c r="AM66" s="143"/>
      <c r="AN66" s="120"/>
      <c r="AO66" s="120"/>
      <c r="AQ66" s="120"/>
      <c r="AR66" s="120"/>
      <c r="AS66" s="120"/>
      <c r="AW66" s="92"/>
    </row>
    <row r="67" spans="1:49" x14ac:dyDescent="0.3">
      <c r="E67" s="71">
        <v>57</v>
      </c>
      <c r="F67" s="130" t="s">
        <v>210</v>
      </c>
      <c r="G67" s="79" t="s">
        <v>211</v>
      </c>
      <c r="H67" s="119" t="s">
        <v>212</v>
      </c>
      <c r="I67" s="73"/>
      <c r="J67" s="73" t="s">
        <v>81</v>
      </c>
      <c r="K67" s="75"/>
      <c r="L67" s="76">
        <v>45186</v>
      </c>
      <c r="M67" s="77" t="str">
        <f>_Ngay</f>
        <v>(Cnhật)</v>
      </c>
      <c r="N67" s="78">
        <v>2</v>
      </c>
      <c r="O67" s="79">
        <v>35</v>
      </c>
      <c r="P67" s="75"/>
      <c r="Q67" s="95"/>
      <c r="R67" s="75"/>
      <c r="S67" s="75"/>
      <c r="T67" s="75"/>
      <c r="U67" s="75"/>
      <c r="V67" s="75"/>
      <c r="W67" s="75"/>
      <c r="X67" s="75" t="s">
        <v>77</v>
      </c>
      <c r="Y67" s="75"/>
      <c r="Z67" s="75"/>
      <c r="AA67" s="75"/>
      <c r="AB67" s="75"/>
      <c r="AC67" s="81">
        <f>L_cham</f>
        <v>45186</v>
      </c>
      <c r="AD67" s="81">
        <f>L_Nop</f>
        <v>45188</v>
      </c>
      <c r="AE67" s="75"/>
      <c r="AF67" s="75"/>
      <c r="AG67" s="75"/>
      <c r="AH67" s="75"/>
      <c r="AI67" s="142"/>
      <c r="AJ67" s="75"/>
      <c r="AK67" s="86"/>
      <c r="AL67" s="143"/>
      <c r="AM67" s="143"/>
      <c r="AN67" s="120"/>
      <c r="AO67" s="120"/>
      <c r="AQ67" s="120"/>
      <c r="AR67" s="120"/>
      <c r="AS67" s="120"/>
    </row>
    <row r="68" spans="1:49" x14ac:dyDescent="0.3">
      <c r="E68" s="71">
        <v>58</v>
      </c>
      <c r="F68" s="130" t="s">
        <v>73</v>
      </c>
      <c r="G68" s="79" t="s">
        <v>213</v>
      </c>
      <c r="H68" s="119" t="s">
        <v>214</v>
      </c>
      <c r="I68" s="79"/>
      <c r="J68" s="73" t="s">
        <v>76</v>
      </c>
      <c r="K68" s="75"/>
      <c r="L68" s="76">
        <v>45186</v>
      </c>
      <c r="M68" s="77" t="str">
        <f>_Ngay</f>
        <v>(Cnhật)</v>
      </c>
      <c r="N68" s="78">
        <v>2</v>
      </c>
      <c r="O68" s="79">
        <v>29</v>
      </c>
      <c r="P68" s="77">
        <f>L_SV_P</f>
        <v>0</v>
      </c>
      <c r="Q68" s="80">
        <f>L_SP</f>
        <v>0</v>
      </c>
      <c r="R68" s="75"/>
      <c r="S68" s="75"/>
      <c r="T68" s="75"/>
      <c r="U68" s="75"/>
      <c r="V68" s="75" t="s">
        <v>77</v>
      </c>
      <c r="W68" s="75"/>
      <c r="X68" s="75"/>
      <c r="Y68" s="75"/>
      <c r="Z68" s="75"/>
      <c r="AA68" s="75"/>
      <c r="AB68" s="75"/>
      <c r="AC68" s="81">
        <f>L_cham</f>
        <v>45186</v>
      </c>
      <c r="AD68" s="81">
        <f>L_Nop</f>
        <v>45188</v>
      </c>
      <c r="AE68" s="75"/>
      <c r="AF68" s="131"/>
      <c r="AG68" s="75"/>
      <c r="AH68" s="75"/>
      <c r="AI68" s="142"/>
      <c r="AJ68" s="75"/>
      <c r="AK68" s="86"/>
      <c r="AL68" s="143"/>
      <c r="AM68" s="143"/>
      <c r="AN68" s="120"/>
      <c r="AO68" s="120"/>
      <c r="AQ68" s="120"/>
      <c r="AR68" s="120"/>
      <c r="AS68" s="120"/>
    </row>
    <row r="69" spans="1:49" x14ac:dyDescent="0.3">
      <c r="A69" s="114" t="str">
        <f>L_time</f>
        <v/>
      </c>
      <c r="B69" s="115" t="str">
        <f>L_TGca</f>
        <v/>
      </c>
      <c r="C69" s="116"/>
      <c r="D69" s="115" t="str">
        <f>IF(C69="","",LEFT($C69,FIND("-",$C69,1)+2))</f>
        <v/>
      </c>
      <c r="E69" s="71">
        <v>59</v>
      </c>
      <c r="F69" s="130" t="s">
        <v>83</v>
      </c>
      <c r="G69" s="79" t="s">
        <v>215</v>
      </c>
      <c r="H69" s="119" t="s">
        <v>216</v>
      </c>
      <c r="I69" s="77" t="str">
        <f>L_Loc</f>
        <v/>
      </c>
      <c r="J69" s="77" t="s">
        <v>76</v>
      </c>
      <c r="K69" s="77" t="str">
        <f>L_Loc</f>
        <v/>
      </c>
      <c r="L69" s="76">
        <v>45186</v>
      </c>
      <c r="M69" s="77" t="str">
        <f>_Ngay</f>
        <v>(Cnhật)</v>
      </c>
      <c r="N69" s="78">
        <v>2</v>
      </c>
      <c r="O69" s="79">
        <v>34</v>
      </c>
      <c r="P69" s="77"/>
      <c r="Q69" s="80"/>
      <c r="R69" s="102"/>
      <c r="S69" s="102"/>
      <c r="T69" s="102"/>
      <c r="U69" s="102"/>
      <c r="V69" s="102"/>
      <c r="W69" s="102" t="s">
        <v>77</v>
      </c>
      <c r="X69" s="102"/>
      <c r="Y69" s="102"/>
      <c r="Z69" s="102"/>
      <c r="AA69" s="102"/>
      <c r="AB69" s="103"/>
      <c r="AC69" s="81">
        <f>L_cham</f>
        <v>45186</v>
      </c>
      <c r="AD69" s="81">
        <f>L_Nop</f>
        <v>45188</v>
      </c>
      <c r="AE69" s="81"/>
      <c r="AF69" s="131"/>
      <c r="AG69" s="131"/>
      <c r="AH69" s="131"/>
      <c r="AI69" s="146"/>
      <c r="AJ69" s="133" t="str">
        <f>IF(LEN(C69)&lt;14,"",RIGHT(C69,2))</f>
        <v/>
      </c>
      <c r="AK69" s="107" t="str">
        <f>IF($Q69=0,"",IF(MOD($O69,$P69)=0,$P69,MOD($O69,$P69)))</f>
        <v/>
      </c>
      <c r="AL69" s="147" t="str">
        <f>IF(AB69="","",$AB69-$Q69*2)</f>
        <v/>
      </c>
      <c r="AM69" s="147" t="str">
        <f>L_luu1</f>
        <v/>
      </c>
      <c r="AN69" s="138" t="str">
        <f>L_luu2</f>
        <v/>
      </c>
      <c r="AO69" s="138" t="str">
        <f>L_Luu3</f>
        <v/>
      </c>
      <c r="AP69" s="137"/>
      <c r="AQ69" s="138"/>
      <c r="AR69" s="148" t="str">
        <f>L_Loc</f>
        <v/>
      </c>
      <c r="AS69" s="148" t="str">
        <f>L_Loc</f>
        <v/>
      </c>
      <c r="AT69" s="117"/>
      <c r="AU69" s="117">
        <v>286</v>
      </c>
      <c r="AV69" s="117"/>
      <c r="AW69" s="120"/>
    </row>
    <row r="70" spans="1:49" x14ac:dyDescent="0.3">
      <c r="E70" s="71">
        <v>60</v>
      </c>
      <c r="F70" s="130" t="s">
        <v>186</v>
      </c>
      <c r="G70" s="79" t="s">
        <v>217</v>
      </c>
      <c r="H70" s="119" t="s">
        <v>218</v>
      </c>
      <c r="I70" s="73"/>
      <c r="J70" s="73" t="s">
        <v>76</v>
      </c>
      <c r="K70" s="75"/>
      <c r="L70" s="76">
        <v>45186</v>
      </c>
      <c r="M70" s="77" t="str">
        <f>_Ngay</f>
        <v>(Cnhật)</v>
      </c>
      <c r="N70" s="78">
        <v>2</v>
      </c>
      <c r="O70" s="79">
        <v>14</v>
      </c>
      <c r="P70" s="77">
        <f>L_SV_P</f>
        <v>0</v>
      </c>
      <c r="Q70" s="80">
        <f>L_SP</f>
        <v>0</v>
      </c>
      <c r="R70" s="75"/>
      <c r="S70" s="75"/>
      <c r="T70" s="75"/>
      <c r="U70" s="75"/>
      <c r="V70" s="75"/>
      <c r="W70" s="75"/>
      <c r="X70" s="75"/>
      <c r="Y70" s="75" t="s">
        <v>77</v>
      </c>
      <c r="Z70" s="75"/>
      <c r="AA70" s="75"/>
      <c r="AB70" s="75"/>
      <c r="AC70" s="81">
        <f>L_cham</f>
        <v>45186</v>
      </c>
      <c r="AD70" s="81">
        <f>L_Nop</f>
        <v>45188</v>
      </c>
      <c r="AE70" s="75"/>
      <c r="AF70" s="131"/>
      <c r="AG70" s="75"/>
      <c r="AH70" s="75"/>
      <c r="AI70" s="142"/>
      <c r="AJ70" s="75"/>
      <c r="AK70" s="86"/>
      <c r="AL70" s="143"/>
      <c r="AM70" s="143"/>
      <c r="AN70" s="120"/>
      <c r="AO70" s="120"/>
      <c r="AQ70" s="120"/>
      <c r="AR70" s="120"/>
      <c r="AS70" s="120"/>
    </row>
    <row r="71" spans="1:49" ht="17.25" x14ac:dyDescent="0.3">
      <c r="A71" s="98" t="str">
        <f>L_time</f>
        <v/>
      </c>
      <c r="B71" s="99" t="str">
        <f>L_TGca</f>
        <v/>
      </c>
      <c r="C71" s="126"/>
      <c r="D71" s="99" t="str">
        <f t="shared" ref="D71:D76" si="4">IF(C71="","",LEFT($C71,FIND("-",$C71,1)+2))</f>
        <v/>
      </c>
      <c r="E71" s="71">
        <v>61</v>
      </c>
      <c r="F71" s="130" t="s">
        <v>78</v>
      </c>
      <c r="G71" s="79" t="s">
        <v>219</v>
      </c>
      <c r="H71" s="119" t="s">
        <v>220</v>
      </c>
      <c r="I71" s="77" t="str">
        <f>L_Loc</f>
        <v/>
      </c>
      <c r="J71" s="77" t="s">
        <v>81</v>
      </c>
      <c r="K71" s="77" t="str">
        <f>L_Loc</f>
        <v/>
      </c>
      <c r="L71" s="94">
        <v>45186</v>
      </c>
      <c r="M71" s="77" t="str">
        <f>_Ngay</f>
        <v>(Cnhật)</v>
      </c>
      <c r="N71" s="78">
        <v>2</v>
      </c>
      <c r="O71" s="79">
        <v>7</v>
      </c>
      <c r="P71" s="77"/>
      <c r="Q71" s="80"/>
      <c r="R71" s="102"/>
      <c r="S71" s="102"/>
      <c r="T71" s="102"/>
      <c r="U71" s="102"/>
      <c r="V71" s="102"/>
      <c r="W71" s="102" t="s">
        <v>77</v>
      </c>
      <c r="X71" s="102"/>
      <c r="Y71" s="102"/>
      <c r="Z71" s="102"/>
      <c r="AA71" s="102"/>
      <c r="AB71" s="103"/>
      <c r="AC71" s="81">
        <f>L_cham</f>
        <v>45186</v>
      </c>
      <c r="AD71" s="81">
        <f>L_Nop</f>
        <v>45188</v>
      </c>
      <c r="AE71" s="81"/>
      <c r="AF71" s="131"/>
      <c r="AG71" s="131"/>
      <c r="AH71" s="131"/>
      <c r="AI71" s="146"/>
      <c r="AJ71" s="133" t="str">
        <f t="shared" ref="AJ71:AJ76" si="5">IF(LEN(C71)&lt;14,"",RIGHT(C71,2))</f>
        <v/>
      </c>
      <c r="AK71" s="107" t="str">
        <f t="shared" ref="AK71:AK76" si="6">IF($Q71=0,"",IF(MOD($O71,$P71)=0,$P71,MOD($O71,$P71)))</f>
        <v/>
      </c>
      <c r="AL71" s="147" t="str">
        <f t="shared" ref="AL71:AL76" si="7">IF(AB71="","",$AB71-$Q71*2)</f>
        <v/>
      </c>
      <c r="AM71" s="147" t="str">
        <f>L_luu1</f>
        <v/>
      </c>
      <c r="AN71" s="138" t="str">
        <f>L_luu2</f>
        <v/>
      </c>
      <c r="AO71" s="138" t="str">
        <f>L_Luu3</f>
        <v/>
      </c>
      <c r="AP71" s="137"/>
      <c r="AQ71" s="138"/>
      <c r="AR71" s="148" t="str">
        <f>L_Loc</f>
        <v/>
      </c>
      <c r="AS71" s="148" t="str">
        <f>L_Loc</f>
        <v/>
      </c>
      <c r="AT71" s="92"/>
      <c r="AU71" s="92">
        <v>286</v>
      </c>
      <c r="AV71" s="92"/>
    </row>
    <row r="72" spans="1:49" ht="17.25" x14ac:dyDescent="0.3">
      <c r="A72" s="98" t="str">
        <f>L_time</f>
        <v/>
      </c>
      <c r="B72" s="99" t="str">
        <f>L_TGca</f>
        <v/>
      </c>
      <c r="C72" s="126"/>
      <c r="D72" s="99" t="str">
        <f t="shared" si="4"/>
        <v/>
      </c>
      <c r="E72" s="71">
        <v>62</v>
      </c>
      <c r="F72" s="130" t="s">
        <v>92</v>
      </c>
      <c r="G72" s="79" t="s">
        <v>221</v>
      </c>
      <c r="H72" s="119" t="s">
        <v>222</v>
      </c>
      <c r="I72" s="77" t="str">
        <f>L_Loc</f>
        <v/>
      </c>
      <c r="J72" s="77" t="s">
        <v>76</v>
      </c>
      <c r="K72" s="77" t="str">
        <f>L_Loc</f>
        <v/>
      </c>
      <c r="L72" s="94">
        <v>45186</v>
      </c>
      <c r="M72" s="77" t="str">
        <f>_Ngay</f>
        <v>(Cnhật)</v>
      </c>
      <c r="N72" s="78">
        <v>3</v>
      </c>
      <c r="O72" s="79">
        <v>24</v>
      </c>
      <c r="P72" s="77">
        <f>L_SV_P</f>
        <v>0</v>
      </c>
      <c r="Q72" s="80">
        <f>L_SP</f>
        <v>0</v>
      </c>
      <c r="R72" s="102"/>
      <c r="S72" s="102"/>
      <c r="T72" s="102"/>
      <c r="U72" s="102" t="s">
        <v>77</v>
      </c>
      <c r="V72" s="102"/>
      <c r="W72" s="102"/>
      <c r="X72" s="102"/>
      <c r="Y72" s="102"/>
      <c r="Z72" s="102"/>
      <c r="AA72" s="102"/>
      <c r="AB72" s="103"/>
      <c r="AC72" s="81">
        <f>L_cham</f>
        <v>45186</v>
      </c>
      <c r="AD72" s="81">
        <f>L_Nop</f>
        <v>45188</v>
      </c>
      <c r="AE72" s="81"/>
      <c r="AF72" s="131"/>
      <c r="AG72" s="131"/>
      <c r="AH72" s="131"/>
      <c r="AI72" s="146"/>
      <c r="AJ72" s="133" t="str">
        <f t="shared" si="5"/>
        <v/>
      </c>
      <c r="AK72" s="107" t="str">
        <f t="shared" si="6"/>
        <v/>
      </c>
      <c r="AL72" s="147" t="str">
        <f t="shared" si="7"/>
        <v/>
      </c>
      <c r="AM72" s="147" t="str">
        <f>L_luu1</f>
        <v/>
      </c>
      <c r="AN72" s="138" t="str">
        <f>L_luu2</f>
        <v/>
      </c>
      <c r="AO72" s="138" t="str">
        <f>L_Luu3</f>
        <v/>
      </c>
      <c r="AP72" s="137"/>
      <c r="AQ72" s="138"/>
      <c r="AR72" s="148" t="str">
        <f>L_Loc</f>
        <v/>
      </c>
      <c r="AS72" s="148" t="str">
        <f>L_Loc</f>
        <v/>
      </c>
      <c r="AT72" s="92"/>
      <c r="AU72" s="92">
        <v>286</v>
      </c>
      <c r="AV72" s="92"/>
      <c r="AW72" s="92"/>
    </row>
    <row r="73" spans="1:49" ht="17.25" x14ac:dyDescent="0.3">
      <c r="A73" s="98" t="str">
        <f>L_time</f>
        <v/>
      </c>
      <c r="B73" s="99" t="str">
        <f>L_TGca</f>
        <v/>
      </c>
      <c r="C73" s="126"/>
      <c r="D73" s="99" t="str">
        <f t="shared" si="4"/>
        <v/>
      </c>
      <c r="E73" s="71">
        <v>63</v>
      </c>
      <c r="F73" s="130" t="s">
        <v>120</v>
      </c>
      <c r="G73" s="79" t="s">
        <v>223</v>
      </c>
      <c r="H73" s="119" t="s">
        <v>224</v>
      </c>
      <c r="I73" s="77" t="str">
        <f>L_Loc</f>
        <v/>
      </c>
      <c r="J73" s="77" t="s">
        <v>76</v>
      </c>
      <c r="K73" s="77" t="str">
        <f>L_Loc</f>
        <v/>
      </c>
      <c r="L73" s="94">
        <v>45186</v>
      </c>
      <c r="M73" s="77" t="str">
        <f>_Ngay</f>
        <v>(Cnhật)</v>
      </c>
      <c r="N73" s="78">
        <v>3</v>
      </c>
      <c r="O73" s="79">
        <v>89</v>
      </c>
      <c r="P73" s="77"/>
      <c r="Q73" s="80"/>
      <c r="R73" s="102"/>
      <c r="S73" s="102"/>
      <c r="T73" s="102"/>
      <c r="U73" s="102"/>
      <c r="V73" s="102"/>
      <c r="W73" s="102" t="s">
        <v>77</v>
      </c>
      <c r="X73" s="102"/>
      <c r="Y73" s="102"/>
      <c r="Z73" s="102"/>
      <c r="AA73" s="102"/>
      <c r="AB73" s="103"/>
      <c r="AC73" s="81">
        <f>L_cham</f>
        <v>45186</v>
      </c>
      <c r="AD73" s="81">
        <f>L_Nop</f>
        <v>45188</v>
      </c>
      <c r="AE73" s="81"/>
      <c r="AF73" s="131"/>
      <c r="AG73" s="131"/>
      <c r="AH73" s="131"/>
      <c r="AI73" s="146"/>
      <c r="AJ73" s="133" t="str">
        <f t="shared" si="5"/>
        <v/>
      </c>
      <c r="AK73" s="107" t="str">
        <f t="shared" si="6"/>
        <v/>
      </c>
      <c r="AL73" s="147" t="str">
        <f t="shared" si="7"/>
        <v/>
      </c>
      <c r="AM73" s="147" t="str">
        <f>L_luu1</f>
        <v/>
      </c>
      <c r="AN73" s="138" t="str">
        <f>L_luu2</f>
        <v/>
      </c>
      <c r="AO73" s="138" t="str">
        <f>L_Luu3</f>
        <v/>
      </c>
      <c r="AP73" s="137"/>
      <c r="AQ73" s="138"/>
      <c r="AR73" s="148" t="str">
        <f>L_Loc</f>
        <v/>
      </c>
      <c r="AS73" s="148" t="str">
        <f>L_Loc</f>
        <v/>
      </c>
      <c r="AT73" s="92"/>
      <c r="AU73" s="92">
        <v>286</v>
      </c>
      <c r="AV73" s="92"/>
      <c r="AW73" s="92"/>
    </row>
    <row r="74" spans="1:49" x14ac:dyDescent="0.3">
      <c r="A74" s="98">
        <f>L_time</f>
        <v>45186.541666666664</v>
      </c>
      <c r="B74" s="99" t="str">
        <f>L_TGca</f>
        <v>13:00</v>
      </c>
      <c r="C74" s="100" t="s">
        <v>116</v>
      </c>
      <c r="D74" s="99" t="str">
        <f t="shared" si="4"/>
        <v>DC1LL08-DC</v>
      </c>
      <c r="E74" s="71">
        <v>64</v>
      </c>
      <c r="F74" s="164" t="s">
        <v>225</v>
      </c>
      <c r="G74" s="79" t="s">
        <v>226</v>
      </c>
      <c r="H74" s="119" t="s">
        <v>224</v>
      </c>
      <c r="I74" s="77"/>
      <c r="J74" s="77" t="s">
        <v>76</v>
      </c>
      <c r="K74" s="77"/>
      <c r="L74" s="76">
        <v>45186</v>
      </c>
      <c r="M74" s="77" t="str">
        <f>_Ngay</f>
        <v>(Cnhật)</v>
      </c>
      <c r="N74" s="78">
        <v>3</v>
      </c>
      <c r="O74" s="79">
        <v>13</v>
      </c>
      <c r="P74" s="77">
        <f>L_SV_P</f>
        <v>0</v>
      </c>
      <c r="Q74" s="80"/>
      <c r="R74" s="102"/>
      <c r="S74" s="102"/>
      <c r="T74" s="102"/>
      <c r="U74" s="102"/>
      <c r="V74" s="102"/>
      <c r="W74" s="102"/>
      <c r="X74" s="102" t="s">
        <v>77</v>
      </c>
      <c r="Y74" s="102"/>
      <c r="Z74" s="102"/>
      <c r="AA74" s="102"/>
      <c r="AB74" s="103"/>
      <c r="AC74" s="81">
        <f>L_cham</f>
        <v>45186</v>
      </c>
      <c r="AD74" s="81">
        <f>L_Nop</f>
        <v>45188</v>
      </c>
      <c r="AE74" s="81"/>
      <c r="AF74" s="131"/>
      <c r="AG74" s="131"/>
      <c r="AH74" s="131"/>
      <c r="AI74" s="146"/>
      <c r="AJ74" s="133" t="str">
        <f t="shared" si="5"/>
        <v/>
      </c>
      <c r="AK74" s="107" t="str">
        <f t="shared" si="6"/>
        <v/>
      </c>
      <c r="AL74" s="147" t="str">
        <f t="shared" si="7"/>
        <v/>
      </c>
      <c r="AM74" s="147" t="e">
        <f>L_luu1</f>
        <v>#VALUE!</v>
      </c>
      <c r="AN74" s="138" t="e">
        <f>L_luu2</f>
        <v>#VALUE!</v>
      </c>
      <c r="AO74" s="138" t="e">
        <f>L_Luu3</f>
        <v>#VALUE!</v>
      </c>
      <c r="AP74" s="137"/>
      <c r="AQ74" s="138"/>
      <c r="AR74" s="148">
        <f>L_Loc</f>
        <v>0</v>
      </c>
      <c r="AS74" s="148">
        <f>L_Loc</f>
        <v>0</v>
      </c>
      <c r="AT74" s="92"/>
      <c r="AU74" s="92">
        <v>286</v>
      </c>
      <c r="AV74" s="92"/>
    </row>
    <row r="75" spans="1:49" x14ac:dyDescent="0.3">
      <c r="A75" s="98" t="str">
        <f>L_time</f>
        <v/>
      </c>
      <c r="B75" s="99" t="str">
        <f>L_TGca</f>
        <v/>
      </c>
      <c r="C75" s="100"/>
      <c r="D75" s="99" t="str">
        <f t="shared" si="4"/>
        <v/>
      </c>
      <c r="E75" s="71">
        <v>65</v>
      </c>
      <c r="F75" s="130" t="s">
        <v>83</v>
      </c>
      <c r="G75" s="79" t="s">
        <v>227</v>
      </c>
      <c r="H75" s="119" t="s">
        <v>228</v>
      </c>
      <c r="I75" s="77" t="str">
        <f>L_Loc</f>
        <v/>
      </c>
      <c r="J75" s="77" t="s">
        <v>72</v>
      </c>
      <c r="K75" s="77" t="str">
        <f>L_Loc</f>
        <v/>
      </c>
      <c r="L75" s="76">
        <v>45186</v>
      </c>
      <c r="M75" s="77" t="str">
        <f>_Ngay</f>
        <v>(Cnhật)</v>
      </c>
      <c r="N75" s="78">
        <v>3</v>
      </c>
      <c r="O75" s="79">
        <v>5</v>
      </c>
      <c r="P75" s="77">
        <f>L_SV_P</f>
        <v>5</v>
      </c>
      <c r="Q75" s="80">
        <f>L_SP</f>
        <v>1</v>
      </c>
      <c r="R75" s="102"/>
      <c r="S75" s="102"/>
      <c r="T75" s="102"/>
      <c r="U75" s="102"/>
      <c r="V75" s="102"/>
      <c r="W75" s="102">
        <v>1</v>
      </c>
      <c r="X75" s="102"/>
      <c r="Y75" s="102"/>
      <c r="Z75" s="102"/>
      <c r="AA75" s="102"/>
      <c r="AB75" s="103"/>
      <c r="AC75" s="81">
        <f>L_cham</f>
        <v>45187</v>
      </c>
      <c r="AD75" s="81">
        <f>L_Nop</f>
        <v>45193</v>
      </c>
      <c r="AE75" s="81"/>
      <c r="AF75" s="131"/>
      <c r="AG75" s="131"/>
      <c r="AH75" s="131"/>
      <c r="AI75" s="146"/>
      <c r="AJ75" s="133" t="str">
        <f t="shared" si="5"/>
        <v/>
      </c>
      <c r="AK75" s="107">
        <f t="shared" si="6"/>
        <v>5</v>
      </c>
      <c r="AL75" s="147" t="str">
        <f t="shared" si="7"/>
        <v/>
      </c>
      <c r="AM75" s="147" t="str">
        <f>L_luu1</f>
        <v/>
      </c>
      <c r="AN75" s="138" t="str">
        <f>L_luu2</f>
        <v/>
      </c>
      <c r="AO75" s="138" t="str">
        <f>L_Luu3</f>
        <v/>
      </c>
      <c r="AP75" s="137"/>
      <c r="AQ75" s="138"/>
      <c r="AR75" s="148" t="str">
        <f>L_Loc</f>
        <v/>
      </c>
      <c r="AS75" s="148" t="str">
        <f>L_Loc</f>
        <v/>
      </c>
      <c r="AT75" s="92"/>
      <c r="AU75" s="92">
        <v>286</v>
      </c>
      <c r="AV75" s="92"/>
    </row>
    <row r="76" spans="1:49" x14ac:dyDescent="0.3">
      <c r="A76" s="98" t="str">
        <f>L_time</f>
        <v/>
      </c>
      <c r="B76" s="99" t="str">
        <f>L_TGca</f>
        <v/>
      </c>
      <c r="C76" s="126"/>
      <c r="D76" s="99" t="str">
        <f t="shared" si="4"/>
        <v/>
      </c>
      <c r="E76" s="71">
        <v>66</v>
      </c>
      <c r="F76" s="130" t="s">
        <v>229</v>
      </c>
      <c r="G76" s="79" t="s">
        <v>230</v>
      </c>
      <c r="H76" s="119" t="s">
        <v>231</v>
      </c>
      <c r="I76" s="77" t="str">
        <f>L_Loc</f>
        <v/>
      </c>
      <c r="J76" s="77" t="s">
        <v>76</v>
      </c>
      <c r="K76" s="77" t="str">
        <f>L_Loc</f>
        <v/>
      </c>
      <c r="L76" s="76">
        <v>45186</v>
      </c>
      <c r="M76" s="77" t="str">
        <f>_Ngay</f>
        <v>(Cnhật)</v>
      </c>
      <c r="N76" s="78">
        <v>3</v>
      </c>
      <c r="O76" s="79">
        <v>5</v>
      </c>
      <c r="P76" s="77">
        <f>L_SV_P</f>
        <v>0</v>
      </c>
      <c r="Q76" s="80">
        <f>L_SP</f>
        <v>0</v>
      </c>
      <c r="R76" s="102"/>
      <c r="S76" s="102"/>
      <c r="T76" s="102"/>
      <c r="U76" s="102"/>
      <c r="V76" s="102"/>
      <c r="W76" s="102"/>
      <c r="X76" s="102" t="s">
        <v>77</v>
      </c>
      <c r="Y76" s="102"/>
      <c r="Z76" s="102"/>
      <c r="AA76" s="102"/>
      <c r="AB76" s="103"/>
      <c r="AC76" s="81">
        <f>L_cham</f>
        <v>45186</v>
      </c>
      <c r="AD76" s="81">
        <f>L_Nop</f>
        <v>45188</v>
      </c>
      <c r="AE76" s="81"/>
      <c r="AF76" s="131"/>
      <c r="AG76" s="131"/>
      <c r="AH76" s="131"/>
      <c r="AI76" s="146"/>
      <c r="AJ76" s="133" t="str">
        <f t="shared" si="5"/>
        <v/>
      </c>
      <c r="AK76" s="107" t="str">
        <f t="shared" si="6"/>
        <v/>
      </c>
      <c r="AL76" s="147" t="str">
        <f t="shared" si="7"/>
        <v/>
      </c>
      <c r="AM76" s="147" t="str">
        <f>L_luu1</f>
        <v/>
      </c>
      <c r="AN76" s="138" t="str">
        <f>L_luu2</f>
        <v/>
      </c>
      <c r="AO76" s="138" t="str">
        <f>L_Luu3</f>
        <v/>
      </c>
      <c r="AP76" s="137"/>
      <c r="AQ76" s="138"/>
      <c r="AR76" s="148" t="str">
        <f>L_Loc</f>
        <v/>
      </c>
      <c r="AS76" s="148" t="str">
        <f>L_Loc</f>
        <v/>
      </c>
      <c r="AT76" s="92"/>
      <c r="AU76" s="92">
        <v>286</v>
      </c>
      <c r="AV76" s="92"/>
    </row>
    <row r="77" spans="1:49" x14ac:dyDescent="0.3">
      <c r="E77" s="71">
        <v>67</v>
      </c>
      <c r="F77" s="130" t="s">
        <v>232</v>
      </c>
      <c r="G77" s="79" t="s">
        <v>233</v>
      </c>
      <c r="H77" s="119" t="s">
        <v>234</v>
      </c>
      <c r="I77" s="73"/>
      <c r="J77" s="73" t="s">
        <v>72</v>
      </c>
      <c r="K77" s="75"/>
      <c r="L77" s="76">
        <v>45186</v>
      </c>
      <c r="M77" s="77" t="str">
        <f>_Ngay</f>
        <v>(Cnhật)</v>
      </c>
      <c r="N77" s="78">
        <v>3</v>
      </c>
      <c r="O77" s="79">
        <v>20</v>
      </c>
      <c r="P77" s="77">
        <v>40</v>
      </c>
      <c r="Q77" s="80">
        <f>L_SP</f>
        <v>1</v>
      </c>
      <c r="R77" s="75"/>
      <c r="S77" s="75"/>
      <c r="T77" s="75"/>
      <c r="U77" s="75"/>
      <c r="V77" s="75"/>
      <c r="W77" s="75"/>
      <c r="X77" s="75">
        <v>1</v>
      </c>
      <c r="Y77" s="75"/>
      <c r="Z77" s="75"/>
      <c r="AA77" s="75"/>
      <c r="AB77" s="75"/>
      <c r="AC77" s="81">
        <f>L_cham</f>
        <v>45187</v>
      </c>
      <c r="AD77" s="81">
        <f>L_Nop</f>
        <v>45193</v>
      </c>
      <c r="AE77" s="75"/>
      <c r="AF77" s="75"/>
      <c r="AG77" s="75"/>
      <c r="AH77" s="75"/>
      <c r="AI77" s="142"/>
      <c r="AJ77" s="75"/>
      <c r="AK77" s="86"/>
      <c r="AL77" s="143"/>
      <c r="AM77" s="143"/>
      <c r="AN77" s="120"/>
      <c r="AO77" s="120"/>
      <c r="AQ77" s="120"/>
      <c r="AR77" s="120"/>
      <c r="AS77" s="120"/>
    </row>
    <row r="78" spans="1:49" x14ac:dyDescent="0.3">
      <c r="A78" s="98">
        <f>L_time</f>
        <v>45186.541666666664</v>
      </c>
      <c r="B78" s="99" t="str">
        <f>L_TGca</f>
        <v>13:00</v>
      </c>
      <c r="C78" s="100" t="s">
        <v>109</v>
      </c>
      <c r="D78" s="99" t="str">
        <f>IF(C78="","",LEFT($C78,FIND("-",$C78,1)+2))</f>
        <v>DC1CB35-DC</v>
      </c>
      <c r="E78" s="71">
        <v>68</v>
      </c>
      <c r="F78" s="164" t="s">
        <v>73</v>
      </c>
      <c r="G78" s="165" t="s">
        <v>235</v>
      </c>
      <c r="H78" s="166" t="s">
        <v>236</v>
      </c>
      <c r="I78" s="167"/>
      <c r="J78" s="167" t="s">
        <v>76</v>
      </c>
      <c r="K78" s="167"/>
      <c r="L78" s="168">
        <v>45186</v>
      </c>
      <c r="M78" s="167" t="str">
        <f>_Ngay</f>
        <v>(Cnhật)</v>
      </c>
      <c r="N78" s="169">
        <v>3</v>
      </c>
      <c r="O78" s="165">
        <v>10</v>
      </c>
      <c r="P78" s="167">
        <f>L_SV_P</f>
        <v>0</v>
      </c>
      <c r="Q78" s="170">
        <v>2</v>
      </c>
      <c r="R78" s="171"/>
      <c r="S78" s="171"/>
      <c r="T78" s="171"/>
      <c r="U78" s="171"/>
      <c r="V78" s="171" t="s">
        <v>77</v>
      </c>
      <c r="W78" s="171"/>
      <c r="X78" s="171"/>
      <c r="Y78" s="171"/>
      <c r="Z78" s="171"/>
      <c r="AA78" s="171"/>
      <c r="AB78" s="172"/>
      <c r="AC78" s="173">
        <f>L_cham</f>
        <v>45186</v>
      </c>
      <c r="AD78" s="173">
        <f>L_Nop</f>
        <v>45188</v>
      </c>
      <c r="AE78" s="173"/>
      <c r="AF78" s="174"/>
      <c r="AG78" s="174"/>
      <c r="AH78" s="174"/>
      <c r="AI78" s="175"/>
      <c r="AJ78" s="176" t="str">
        <f>IF(LEN(C78)&lt;14,"",RIGHT(C78,2))</f>
        <v/>
      </c>
      <c r="AK78" s="107" t="e">
        <f>IF($Q78=0,"",IF(MOD($O78,$P78)=0,$P78,MOD($O78,$P78)))</f>
        <v>#DIV/0!</v>
      </c>
      <c r="AL78" s="147" t="str">
        <f>IF(AB78="","",$AB78-$Q78*2)</f>
        <v/>
      </c>
      <c r="AM78" s="147">
        <f>L_luu1</f>
        <v>2</v>
      </c>
      <c r="AN78" s="138">
        <f>L_luu2</f>
        <v>2</v>
      </c>
      <c r="AO78" s="138">
        <f>L_Luu3</f>
        <v>1</v>
      </c>
      <c r="AP78" s="137"/>
      <c r="AQ78" s="138"/>
      <c r="AR78" s="148" t="str">
        <f>L_Loc</f>
        <v>CBNN</v>
      </c>
      <c r="AS78" s="148" t="str">
        <f>L_Loc</f>
        <v>KHCB</v>
      </c>
      <c r="AT78" s="92"/>
      <c r="AU78" s="92">
        <v>288</v>
      </c>
      <c r="AV78" s="92"/>
    </row>
    <row r="79" spans="1:49" s="182" customFormat="1" x14ac:dyDescent="0.3">
      <c r="A79" s="177"/>
      <c r="B79" s="177"/>
      <c r="C79" s="178"/>
      <c r="D79" s="179"/>
      <c r="E79" s="71">
        <v>69</v>
      </c>
      <c r="F79" s="130" t="s">
        <v>229</v>
      </c>
      <c r="G79" s="79" t="s">
        <v>237</v>
      </c>
      <c r="H79" s="119" t="s">
        <v>238</v>
      </c>
      <c r="I79" s="73"/>
      <c r="J79" s="73" t="s">
        <v>76</v>
      </c>
      <c r="K79" s="75"/>
      <c r="L79" s="76">
        <v>45186</v>
      </c>
      <c r="M79" s="77" t="str">
        <f>_Ngay</f>
        <v>(Cnhật)</v>
      </c>
      <c r="N79" s="78">
        <v>3</v>
      </c>
      <c r="O79" s="79">
        <v>15</v>
      </c>
      <c r="P79" s="75"/>
      <c r="Q79" s="95"/>
      <c r="R79" s="75"/>
      <c r="S79" s="75"/>
      <c r="T79" s="75"/>
      <c r="U79" s="75"/>
      <c r="V79" s="75"/>
      <c r="W79" s="75"/>
      <c r="X79" s="75" t="s">
        <v>77</v>
      </c>
      <c r="Y79" s="75"/>
      <c r="Z79" s="75"/>
      <c r="AA79" s="75"/>
      <c r="AB79" s="75"/>
      <c r="AC79" s="81">
        <f>L_cham</f>
        <v>45186</v>
      </c>
      <c r="AD79" s="81">
        <f>L_Nop</f>
        <v>45188</v>
      </c>
      <c r="AE79" s="75"/>
      <c r="AF79" s="75"/>
      <c r="AG79" s="75"/>
      <c r="AH79" s="75"/>
      <c r="AI79" s="142"/>
      <c r="AJ79" s="75"/>
      <c r="AK79" s="180"/>
      <c r="AL79" s="181"/>
      <c r="AM79" s="181"/>
      <c r="AP79" s="183"/>
    </row>
    <row r="80" spans="1:49" x14ac:dyDescent="0.3">
      <c r="A80" s="184" t="str">
        <f>L_time</f>
        <v/>
      </c>
      <c r="B80" s="185" t="str">
        <f>L_TGca</f>
        <v/>
      </c>
      <c r="C80" s="116"/>
      <c r="D80" s="185" t="str">
        <f>IF(C80="","",LEFT($C80,FIND("-",$C80,1)+2))</f>
        <v/>
      </c>
      <c r="E80" s="71">
        <v>70</v>
      </c>
      <c r="F80" s="164" t="s">
        <v>232</v>
      </c>
      <c r="G80" s="79" t="s">
        <v>239</v>
      </c>
      <c r="H80" s="119" t="s">
        <v>240</v>
      </c>
      <c r="I80" s="77"/>
      <c r="J80" s="186" t="s">
        <v>76</v>
      </c>
      <c r="K80" s="186"/>
      <c r="L80" s="76">
        <v>45186</v>
      </c>
      <c r="M80" s="77" t="str">
        <f>_Ngay</f>
        <v>(Cnhật)</v>
      </c>
      <c r="N80" s="78">
        <v>3</v>
      </c>
      <c r="O80" s="79">
        <v>40</v>
      </c>
      <c r="P80" s="77">
        <f>L_SV_P</f>
        <v>0</v>
      </c>
      <c r="Q80" s="80"/>
      <c r="R80" s="102"/>
      <c r="S80" s="102"/>
      <c r="T80" s="102"/>
      <c r="U80" s="102"/>
      <c r="V80" s="102"/>
      <c r="W80" s="102"/>
      <c r="X80" s="102" t="s">
        <v>77</v>
      </c>
      <c r="Y80" s="102"/>
      <c r="Z80" s="102"/>
      <c r="AA80" s="102"/>
      <c r="AB80" s="187"/>
      <c r="AC80" s="81">
        <f>L_cham</f>
        <v>45186</v>
      </c>
      <c r="AD80" s="81">
        <f>L_Nop</f>
        <v>45188</v>
      </c>
      <c r="AE80" s="188"/>
      <c r="AF80" s="189"/>
      <c r="AG80" s="189"/>
      <c r="AH80" s="189"/>
      <c r="AI80" s="190"/>
      <c r="AJ80" s="191" t="str">
        <f>IF(LEN(C80)&lt;14,"",RIGHT(C80,2))</f>
        <v/>
      </c>
      <c r="AK80" s="192" t="str">
        <f>IF($Q80=0,"",IF(MOD($O80,$P80)=0,$P80,MOD($O80,$P80)))</f>
        <v/>
      </c>
      <c r="AL80" s="193" t="str">
        <f>IF(AB80="","",$AB80-$Q80*2)</f>
        <v/>
      </c>
      <c r="AM80" s="193" t="str">
        <f>L_luu1</f>
        <v/>
      </c>
      <c r="AN80" s="194" t="str">
        <f>L_luu2</f>
        <v/>
      </c>
      <c r="AO80" s="194" t="str">
        <f>L_Luu3</f>
        <v/>
      </c>
      <c r="AP80" s="195"/>
      <c r="AQ80" s="194"/>
      <c r="AR80" s="196" t="str">
        <f>L_Loc</f>
        <v/>
      </c>
      <c r="AS80" s="196" t="str">
        <f>L_Loc</f>
        <v/>
      </c>
      <c r="AT80" s="197"/>
      <c r="AU80" s="197">
        <v>286</v>
      </c>
      <c r="AV80" s="197"/>
    </row>
    <row r="81" spans="1:49" x14ac:dyDescent="0.3">
      <c r="E81" s="71">
        <v>71</v>
      </c>
      <c r="F81" s="130" t="s">
        <v>151</v>
      </c>
      <c r="G81" s="79" t="s">
        <v>241</v>
      </c>
      <c r="H81" s="119" t="s">
        <v>242</v>
      </c>
      <c r="I81" s="73"/>
      <c r="J81" s="73" t="s">
        <v>76</v>
      </c>
      <c r="K81" s="75"/>
      <c r="L81" s="94">
        <v>45186</v>
      </c>
      <c r="M81" s="77" t="str">
        <f>_Ngay</f>
        <v>(Cnhật)</v>
      </c>
      <c r="N81" s="78">
        <v>4</v>
      </c>
      <c r="O81" s="79">
        <v>40</v>
      </c>
      <c r="P81" s="75"/>
      <c r="Q81" s="95"/>
      <c r="R81" s="75"/>
      <c r="S81" s="75" t="s">
        <v>77</v>
      </c>
      <c r="T81" s="75"/>
      <c r="U81" s="75"/>
      <c r="V81" s="75"/>
      <c r="W81" s="75"/>
      <c r="X81" s="75"/>
      <c r="Y81" s="75"/>
      <c r="Z81" s="75"/>
      <c r="AA81" s="75"/>
      <c r="AB81" s="75"/>
      <c r="AC81" s="81">
        <f>L_cham</f>
        <v>45186</v>
      </c>
      <c r="AD81" s="81">
        <f>L_Nop</f>
        <v>45188</v>
      </c>
      <c r="AE81" s="75"/>
      <c r="AF81" s="75"/>
      <c r="AG81" s="75"/>
      <c r="AH81" s="75"/>
      <c r="AI81" s="142"/>
      <c r="AJ81" s="75"/>
      <c r="AK81" s="86"/>
      <c r="AL81" s="143"/>
      <c r="AM81" s="143"/>
      <c r="AN81" s="120"/>
      <c r="AO81" s="120"/>
      <c r="AQ81" s="120"/>
      <c r="AR81" s="120"/>
      <c r="AS81" s="120"/>
      <c r="AW81" s="92"/>
    </row>
    <row r="82" spans="1:49" x14ac:dyDescent="0.3">
      <c r="E82" s="71">
        <v>72</v>
      </c>
      <c r="F82" s="130" t="s">
        <v>243</v>
      </c>
      <c r="G82" s="79" t="s">
        <v>244</v>
      </c>
      <c r="H82" s="119" t="s">
        <v>245</v>
      </c>
      <c r="I82" s="73"/>
      <c r="J82" s="73" t="s">
        <v>246</v>
      </c>
      <c r="K82" s="75"/>
      <c r="L82" s="76">
        <v>45187</v>
      </c>
      <c r="M82" s="77" t="str">
        <f>_Ngay</f>
        <v>(Thứ 2)</v>
      </c>
      <c r="N82" s="75">
        <v>5</v>
      </c>
      <c r="O82" s="79">
        <v>12</v>
      </c>
      <c r="P82" s="75"/>
      <c r="Q82" s="95"/>
      <c r="R82" s="75"/>
      <c r="S82" s="75"/>
      <c r="T82" s="75"/>
      <c r="U82" s="75">
        <v>1</v>
      </c>
      <c r="V82" s="75"/>
      <c r="W82" s="75"/>
      <c r="X82" s="75"/>
      <c r="Y82" s="75"/>
      <c r="Z82" s="75"/>
      <c r="AA82" s="75"/>
      <c r="AB82" s="75"/>
      <c r="AC82" s="81">
        <f>L_cham</f>
        <v>45188</v>
      </c>
      <c r="AD82" s="81">
        <f>L_Nop</f>
        <v>45194</v>
      </c>
      <c r="AE82" s="198" t="s">
        <v>247</v>
      </c>
      <c r="AF82" s="199" t="s">
        <v>248</v>
      </c>
      <c r="AG82" s="75"/>
      <c r="AH82" s="75"/>
      <c r="AI82" s="142"/>
      <c r="AJ82" s="75"/>
      <c r="AK82" s="86"/>
      <c r="AL82" s="143"/>
      <c r="AM82" s="143"/>
      <c r="AN82" s="120"/>
      <c r="AO82" s="120"/>
      <c r="AQ82" s="120"/>
      <c r="AR82" s="120"/>
      <c r="AS82" s="120"/>
      <c r="AW82" s="97"/>
    </row>
    <row r="83" spans="1:49" x14ac:dyDescent="0.3">
      <c r="E83" s="71">
        <v>73</v>
      </c>
      <c r="F83" s="130" t="s">
        <v>249</v>
      </c>
      <c r="G83" s="79" t="s">
        <v>250</v>
      </c>
      <c r="H83" s="119" t="s">
        <v>251</v>
      </c>
      <c r="I83" s="73"/>
      <c r="J83" s="73" t="s">
        <v>246</v>
      </c>
      <c r="K83" s="75"/>
      <c r="L83" s="76">
        <v>45187</v>
      </c>
      <c r="M83" s="77" t="str">
        <f>_Ngay</f>
        <v>(Thứ 2)</v>
      </c>
      <c r="N83" s="75">
        <v>5</v>
      </c>
      <c r="O83" s="79">
        <v>21</v>
      </c>
      <c r="P83" s="75"/>
      <c r="Q83" s="95"/>
      <c r="R83" s="75">
        <v>1</v>
      </c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81">
        <f>L_cham</f>
        <v>45188</v>
      </c>
      <c r="AD83" s="81">
        <f>L_Nop</f>
        <v>45194</v>
      </c>
      <c r="AE83" s="198" t="s">
        <v>247</v>
      </c>
      <c r="AF83" s="83"/>
      <c r="AG83" s="75"/>
      <c r="AH83" s="75"/>
      <c r="AI83" s="142"/>
      <c r="AJ83" s="75"/>
      <c r="AK83" s="86"/>
      <c r="AL83" s="143"/>
      <c r="AM83" s="143"/>
      <c r="AN83" s="120"/>
      <c r="AO83" s="120"/>
      <c r="AQ83" s="120"/>
      <c r="AR83" s="120"/>
      <c r="AS83" s="120"/>
      <c r="AW83" s="92"/>
    </row>
    <row r="84" spans="1:49" ht="17.25" x14ac:dyDescent="0.3">
      <c r="A84" s="98" t="str">
        <f>L_time</f>
        <v/>
      </c>
      <c r="B84" s="99" t="str">
        <f>L_TGca</f>
        <v/>
      </c>
      <c r="C84" s="126"/>
      <c r="D84" s="99" t="str">
        <f>IF(C84="","",LEFT($C84,FIND("-",$C84,1)+2))</f>
        <v/>
      </c>
      <c r="E84" s="71">
        <v>74</v>
      </c>
      <c r="F84" s="130" t="s">
        <v>252</v>
      </c>
      <c r="G84" s="79" t="s">
        <v>253</v>
      </c>
      <c r="H84" s="119" t="s">
        <v>254</v>
      </c>
      <c r="I84" s="77" t="str">
        <f>L_Loc</f>
        <v/>
      </c>
      <c r="J84" s="77" t="s">
        <v>246</v>
      </c>
      <c r="K84" s="77" t="str">
        <f>L_Loc</f>
        <v/>
      </c>
      <c r="L84" s="94">
        <v>45187</v>
      </c>
      <c r="M84" s="77" t="str">
        <f>_Ngay</f>
        <v>(Thứ 2)</v>
      </c>
      <c r="N84" s="78">
        <v>5</v>
      </c>
      <c r="O84" s="79">
        <v>11</v>
      </c>
      <c r="P84" s="77">
        <f>L_SV_P</f>
        <v>0</v>
      </c>
      <c r="Q84" s="80">
        <f>L_SP</f>
        <v>0</v>
      </c>
      <c r="R84" s="102">
        <v>1</v>
      </c>
      <c r="S84" s="102"/>
      <c r="T84" s="102"/>
      <c r="U84" s="102"/>
      <c r="V84" s="102"/>
      <c r="W84" s="102"/>
      <c r="X84" s="102"/>
      <c r="Y84" s="102"/>
      <c r="Z84" s="102"/>
      <c r="AA84" s="102"/>
      <c r="AB84" s="103"/>
      <c r="AC84" s="81">
        <f>L_cham</f>
        <v>45188</v>
      </c>
      <c r="AD84" s="81">
        <f>L_Nop</f>
        <v>45194</v>
      </c>
      <c r="AE84" s="198" t="s">
        <v>247</v>
      </c>
      <c r="AF84" s="131"/>
      <c r="AG84" s="131"/>
      <c r="AH84" s="131"/>
      <c r="AI84" s="146"/>
      <c r="AJ84" s="133" t="str">
        <f>IF(LEN(C84)&lt;14,"",RIGHT(C84,2))</f>
        <v/>
      </c>
      <c r="AK84" s="107" t="str">
        <f>IF($Q84=0,"",IF(MOD($O84,$P84)=0,$P84,MOD($O84,$P84)))</f>
        <v/>
      </c>
      <c r="AL84" s="147" t="str">
        <f>IF(AB84="","",$AB84-$Q84*2)</f>
        <v/>
      </c>
      <c r="AM84" s="147" t="str">
        <f>L_luu1</f>
        <v/>
      </c>
      <c r="AN84" s="138" t="str">
        <f>L_luu2</f>
        <v/>
      </c>
      <c r="AO84" s="138" t="str">
        <f>L_Luu3</f>
        <v/>
      </c>
      <c r="AP84" s="137"/>
      <c r="AQ84" s="138"/>
      <c r="AR84" s="148" t="str">
        <f>L_Loc</f>
        <v/>
      </c>
      <c r="AS84" s="148" t="str">
        <f>L_Loc</f>
        <v/>
      </c>
      <c r="AT84" s="92"/>
      <c r="AU84" s="92">
        <v>286</v>
      </c>
      <c r="AV84" s="92"/>
      <c r="AW84" s="92"/>
    </row>
    <row r="85" spans="1:49" x14ac:dyDescent="0.3">
      <c r="E85" s="71">
        <v>75</v>
      </c>
      <c r="F85" s="130" t="s">
        <v>255</v>
      </c>
      <c r="G85" s="79" t="s">
        <v>256</v>
      </c>
      <c r="H85" s="119" t="s">
        <v>257</v>
      </c>
      <c r="I85" s="73"/>
      <c r="J85" s="73" t="s">
        <v>246</v>
      </c>
      <c r="K85" s="75"/>
      <c r="L85" s="76">
        <v>45188</v>
      </c>
      <c r="M85" s="77" t="str">
        <f>_Ngay</f>
        <v>(Thứ 3)</v>
      </c>
      <c r="N85" s="78">
        <v>5</v>
      </c>
      <c r="O85" s="79">
        <v>14</v>
      </c>
      <c r="P85" s="75"/>
      <c r="Q85" s="95"/>
      <c r="R85" s="75"/>
      <c r="S85" s="75"/>
      <c r="T85" s="75"/>
      <c r="U85" s="75">
        <v>2</v>
      </c>
      <c r="V85" s="75"/>
      <c r="W85" s="75"/>
      <c r="X85" s="75"/>
      <c r="Y85" s="75"/>
      <c r="Z85" s="75"/>
      <c r="AA85" s="75"/>
      <c r="AB85" s="75"/>
      <c r="AC85" s="81">
        <f>L_cham</f>
        <v>45189</v>
      </c>
      <c r="AD85" s="81">
        <f>L_Nop</f>
        <v>45195</v>
      </c>
      <c r="AE85" s="198" t="s">
        <v>247</v>
      </c>
      <c r="AF85" s="75"/>
      <c r="AG85" s="75"/>
      <c r="AH85" s="75"/>
      <c r="AI85" s="142"/>
      <c r="AJ85" s="75"/>
      <c r="AK85" s="86"/>
      <c r="AL85" s="143"/>
      <c r="AM85" s="143"/>
      <c r="AN85" s="120"/>
      <c r="AO85" s="120"/>
      <c r="AQ85" s="120"/>
      <c r="AR85" s="120"/>
      <c r="AS85" s="120"/>
      <c r="AW85" s="92"/>
    </row>
    <row r="86" spans="1:49" x14ac:dyDescent="0.3">
      <c r="E86" s="71">
        <v>76</v>
      </c>
      <c r="F86" s="130" t="s">
        <v>258</v>
      </c>
      <c r="G86" s="79" t="s">
        <v>259</v>
      </c>
      <c r="H86" s="119" t="s">
        <v>260</v>
      </c>
      <c r="I86" s="73"/>
      <c r="J86" s="73" t="s">
        <v>246</v>
      </c>
      <c r="K86" s="75"/>
      <c r="L86" s="76">
        <v>45188</v>
      </c>
      <c r="M86" s="77" t="str">
        <f>_Ngay</f>
        <v>(Thứ 3)</v>
      </c>
      <c r="N86" s="78">
        <v>5</v>
      </c>
      <c r="O86" s="79">
        <v>14</v>
      </c>
      <c r="P86" s="75"/>
      <c r="Q86" s="95"/>
      <c r="R86" s="75">
        <v>1</v>
      </c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81">
        <f>L_cham</f>
        <v>45189</v>
      </c>
      <c r="AD86" s="81">
        <f>L_Nop</f>
        <v>45195</v>
      </c>
      <c r="AE86" s="198" t="s">
        <v>247</v>
      </c>
      <c r="AF86" s="199" t="s">
        <v>248</v>
      </c>
      <c r="AG86" s="75"/>
      <c r="AH86" s="75"/>
      <c r="AI86" s="142"/>
      <c r="AJ86" s="75"/>
      <c r="AK86" s="86"/>
      <c r="AL86" s="143"/>
      <c r="AM86" s="143"/>
      <c r="AN86" s="120"/>
      <c r="AO86" s="120"/>
      <c r="AQ86" s="120"/>
      <c r="AR86" s="120"/>
      <c r="AS86" s="120"/>
      <c r="AW86" s="92"/>
    </row>
    <row r="87" spans="1:49" x14ac:dyDescent="0.3">
      <c r="E87" s="71">
        <v>77</v>
      </c>
      <c r="F87" s="130" t="s">
        <v>261</v>
      </c>
      <c r="G87" s="79" t="s">
        <v>262</v>
      </c>
      <c r="H87" s="119" t="s">
        <v>263</v>
      </c>
      <c r="I87" s="73"/>
      <c r="J87" s="73" t="s">
        <v>246</v>
      </c>
      <c r="K87" s="75"/>
      <c r="L87" s="76">
        <v>45188</v>
      </c>
      <c r="M87" s="77" t="str">
        <f>_Ngay</f>
        <v>(Thứ 3)</v>
      </c>
      <c r="N87" s="75">
        <v>5</v>
      </c>
      <c r="O87" s="79">
        <v>14</v>
      </c>
      <c r="P87" s="75"/>
      <c r="Q87" s="95"/>
      <c r="R87" s="75">
        <v>1</v>
      </c>
      <c r="S87" s="75" t="s">
        <v>125</v>
      </c>
      <c r="T87" s="75"/>
      <c r="U87" s="75"/>
      <c r="V87" s="75"/>
      <c r="W87" s="75"/>
      <c r="X87" s="75"/>
      <c r="Y87" s="75"/>
      <c r="Z87" s="75"/>
      <c r="AA87" s="75"/>
      <c r="AB87" s="75"/>
      <c r="AC87" s="81">
        <f>L_cham</f>
        <v>45189</v>
      </c>
      <c r="AD87" s="81">
        <f>L_Nop</f>
        <v>45195</v>
      </c>
      <c r="AE87" s="198" t="s">
        <v>247</v>
      </c>
      <c r="AF87" s="83"/>
      <c r="AG87" s="75"/>
      <c r="AH87" s="75"/>
      <c r="AI87" s="142"/>
      <c r="AJ87" s="75"/>
      <c r="AK87" s="86"/>
      <c r="AL87" s="143"/>
      <c r="AM87" s="143"/>
      <c r="AN87" s="120"/>
      <c r="AO87" s="120"/>
      <c r="AQ87" s="120"/>
      <c r="AR87" s="120"/>
      <c r="AS87" s="120"/>
      <c r="AW87" s="92"/>
    </row>
    <row r="88" spans="1:49" x14ac:dyDescent="0.3">
      <c r="E88" s="71">
        <v>78</v>
      </c>
      <c r="F88" s="130" t="s">
        <v>264</v>
      </c>
      <c r="G88" s="79" t="s">
        <v>265</v>
      </c>
      <c r="H88" s="119" t="s">
        <v>266</v>
      </c>
      <c r="I88" s="73"/>
      <c r="J88" s="73" t="s">
        <v>246</v>
      </c>
      <c r="K88" s="75"/>
      <c r="L88" s="76">
        <v>45188</v>
      </c>
      <c r="M88" s="77" t="str">
        <f>_Ngay</f>
        <v>(Thứ 3)</v>
      </c>
      <c r="N88" s="75">
        <v>5</v>
      </c>
      <c r="O88" s="79">
        <v>54</v>
      </c>
      <c r="P88" s="75"/>
      <c r="Q88" s="95"/>
      <c r="R88" s="75"/>
      <c r="S88" s="75"/>
      <c r="T88" s="75"/>
      <c r="U88" s="75">
        <v>2</v>
      </c>
      <c r="V88" s="75"/>
      <c r="W88" s="75"/>
      <c r="X88" s="75"/>
      <c r="Y88" s="75"/>
      <c r="Z88" s="75"/>
      <c r="AA88" s="75"/>
      <c r="AB88" s="75"/>
      <c r="AC88" s="81">
        <f>L_cham</f>
        <v>45189</v>
      </c>
      <c r="AD88" s="81">
        <f>L_Nop</f>
        <v>45195</v>
      </c>
      <c r="AE88" s="198" t="s">
        <v>247</v>
      </c>
      <c r="AF88" s="83"/>
      <c r="AG88" s="75"/>
      <c r="AH88" s="75"/>
      <c r="AI88" s="142"/>
      <c r="AJ88" s="75"/>
      <c r="AK88" s="86"/>
      <c r="AL88" s="143"/>
      <c r="AM88" s="143"/>
      <c r="AN88" s="120"/>
      <c r="AO88" s="120"/>
      <c r="AQ88" s="120"/>
      <c r="AR88" s="120"/>
      <c r="AS88" s="120"/>
      <c r="AW88" s="92"/>
    </row>
    <row r="89" spans="1:49" x14ac:dyDescent="0.3">
      <c r="E89" s="71">
        <v>79</v>
      </c>
      <c r="F89" s="130" t="s">
        <v>151</v>
      </c>
      <c r="G89" s="79" t="s">
        <v>267</v>
      </c>
      <c r="H89" s="119" t="s">
        <v>266</v>
      </c>
      <c r="I89" s="73"/>
      <c r="J89" s="73" t="s">
        <v>246</v>
      </c>
      <c r="K89" s="75"/>
      <c r="L89" s="76">
        <v>45189</v>
      </c>
      <c r="M89" s="77" t="str">
        <f>_Ngay</f>
        <v>(Thứ 4)</v>
      </c>
      <c r="N89" s="75">
        <v>5</v>
      </c>
      <c r="O89" s="79">
        <v>6</v>
      </c>
      <c r="P89" s="75"/>
      <c r="Q89" s="95"/>
      <c r="R89" s="75"/>
      <c r="S89" s="75"/>
      <c r="T89" s="75"/>
      <c r="U89" s="75">
        <v>1</v>
      </c>
      <c r="V89" s="75"/>
      <c r="W89" s="75"/>
      <c r="X89" s="75"/>
      <c r="Y89" s="75"/>
      <c r="Z89" s="75"/>
      <c r="AA89" s="75"/>
      <c r="AB89" s="75"/>
      <c r="AC89" s="81">
        <f>L_cham</f>
        <v>45190</v>
      </c>
      <c r="AD89" s="81">
        <f>L_Nop</f>
        <v>45196</v>
      </c>
      <c r="AE89" s="198" t="s">
        <v>247</v>
      </c>
      <c r="AF89" s="75"/>
      <c r="AG89" s="75"/>
      <c r="AH89" s="75"/>
      <c r="AI89" s="142"/>
      <c r="AJ89" s="75"/>
      <c r="AK89" s="86"/>
      <c r="AL89" s="143"/>
      <c r="AM89" s="143"/>
      <c r="AN89" s="120"/>
      <c r="AO89" s="120"/>
      <c r="AQ89" s="120"/>
      <c r="AR89" s="120"/>
      <c r="AS89" s="120"/>
      <c r="AW89" s="92"/>
    </row>
    <row r="90" spans="1:49" x14ac:dyDescent="0.3">
      <c r="E90" s="71">
        <v>80</v>
      </c>
      <c r="F90" s="130" t="s">
        <v>120</v>
      </c>
      <c r="G90" s="79" t="s">
        <v>268</v>
      </c>
      <c r="H90" s="119" t="s">
        <v>266</v>
      </c>
      <c r="I90" s="73"/>
      <c r="J90" s="73" t="s">
        <v>246</v>
      </c>
      <c r="K90" s="75"/>
      <c r="L90" s="76">
        <v>45189</v>
      </c>
      <c r="M90" s="77" t="str">
        <f>_Ngay</f>
        <v>(Thứ 4)</v>
      </c>
      <c r="N90" s="78">
        <v>5</v>
      </c>
      <c r="O90" s="79">
        <v>23</v>
      </c>
      <c r="P90" s="75"/>
      <c r="Q90" s="95"/>
      <c r="R90" s="75"/>
      <c r="S90" s="75"/>
      <c r="T90" s="75"/>
      <c r="U90" s="75">
        <v>1</v>
      </c>
      <c r="V90" s="75"/>
      <c r="W90" s="75"/>
      <c r="X90" s="75"/>
      <c r="Y90" s="75"/>
      <c r="Z90" s="75"/>
      <c r="AA90" s="75"/>
      <c r="AB90" s="75"/>
      <c r="AC90" s="81">
        <f>L_cham</f>
        <v>45190</v>
      </c>
      <c r="AD90" s="81">
        <f>L_Nop</f>
        <v>45196</v>
      </c>
      <c r="AE90" s="198" t="s">
        <v>247</v>
      </c>
      <c r="AF90" s="75"/>
      <c r="AG90" s="75"/>
      <c r="AH90" s="75"/>
      <c r="AI90" s="142"/>
      <c r="AJ90" s="75"/>
      <c r="AK90" s="86"/>
      <c r="AL90" s="143"/>
      <c r="AM90" s="143"/>
      <c r="AN90" s="120"/>
      <c r="AO90" s="120"/>
      <c r="AQ90" s="120"/>
      <c r="AR90" s="120"/>
      <c r="AS90" s="120"/>
      <c r="AW90" s="92"/>
    </row>
    <row r="91" spans="1:49" x14ac:dyDescent="0.3">
      <c r="E91" s="71">
        <v>81</v>
      </c>
      <c r="F91" s="130" t="s">
        <v>120</v>
      </c>
      <c r="G91" s="79" t="s">
        <v>269</v>
      </c>
      <c r="H91" s="119" t="s">
        <v>270</v>
      </c>
      <c r="I91" s="73"/>
      <c r="J91" s="73" t="s">
        <v>246</v>
      </c>
      <c r="K91" s="75"/>
      <c r="L91" s="76">
        <v>45190</v>
      </c>
      <c r="M91" s="77" t="str">
        <f>_Ngay</f>
        <v>(Thứ 5)</v>
      </c>
      <c r="N91" s="75">
        <v>5</v>
      </c>
      <c r="O91" s="79">
        <v>11</v>
      </c>
      <c r="P91" s="75"/>
      <c r="Q91" s="95"/>
      <c r="R91" s="75">
        <v>1</v>
      </c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81">
        <f>L_cham</f>
        <v>45191</v>
      </c>
      <c r="AD91" s="81">
        <f>L_Nop</f>
        <v>45197</v>
      </c>
      <c r="AE91" s="198" t="s">
        <v>247</v>
      </c>
      <c r="AF91" s="75"/>
      <c r="AG91" s="75"/>
      <c r="AH91" s="75"/>
      <c r="AI91" s="142"/>
      <c r="AJ91" s="75"/>
      <c r="AK91" s="86"/>
      <c r="AL91" s="143"/>
      <c r="AM91" s="143"/>
      <c r="AN91" s="120"/>
      <c r="AO91" s="120"/>
      <c r="AQ91" s="120"/>
      <c r="AR91" s="120"/>
      <c r="AS91" s="120"/>
      <c r="AW91" s="92"/>
    </row>
    <row r="92" spans="1:49" x14ac:dyDescent="0.3">
      <c r="A92" s="98" t="str">
        <f>L_time</f>
        <v/>
      </c>
      <c r="B92" s="99" t="str">
        <f>L_TGca</f>
        <v/>
      </c>
      <c r="C92" s="100"/>
      <c r="D92" s="99" t="str">
        <f>IF(C92="","",LEFT($C92,FIND("-",$C92,1)+2))</f>
        <v/>
      </c>
      <c r="E92" s="71">
        <v>82</v>
      </c>
      <c r="F92" s="130" t="s">
        <v>113</v>
      </c>
      <c r="G92" s="79" t="s">
        <v>271</v>
      </c>
      <c r="H92" s="119" t="s">
        <v>272</v>
      </c>
      <c r="I92" s="77"/>
      <c r="J92" s="77" t="s">
        <v>76</v>
      </c>
      <c r="K92" s="77"/>
      <c r="L92" s="94"/>
      <c r="M92" s="77" t="str">
        <f>_Ngay</f>
        <v/>
      </c>
      <c r="N92" s="78"/>
      <c r="O92" s="79">
        <v>0</v>
      </c>
      <c r="P92" s="77"/>
      <c r="Q92" s="80"/>
      <c r="R92" s="102"/>
      <c r="S92" s="102"/>
      <c r="T92" s="102"/>
      <c r="U92" s="102"/>
      <c r="V92" s="102" t="s">
        <v>77</v>
      </c>
      <c r="W92" s="102"/>
      <c r="X92" s="102"/>
      <c r="Y92" s="102"/>
      <c r="Z92" s="102"/>
      <c r="AA92" s="102"/>
      <c r="AB92" s="103"/>
      <c r="AC92" s="81" t="str">
        <f>L_cham</f>
        <v/>
      </c>
      <c r="AD92" s="81" t="str">
        <f>L_Nop</f>
        <v/>
      </c>
      <c r="AE92" s="81"/>
      <c r="AF92" s="84" t="s">
        <v>281</v>
      </c>
      <c r="AG92" s="131"/>
      <c r="AH92" s="131"/>
      <c r="AI92" s="146"/>
      <c r="AJ92" s="133" t="str">
        <f>IF(LEN(C92)&lt;14,"",RIGHT(C92,2))</f>
        <v/>
      </c>
      <c r="AK92" s="107" t="str">
        <f>IF($Q92=0,"",IF(MOD($O92,$P92)=0,$P92,MOD($O92,$P92)))</f>
        <v/>
      </c>
      <c r="AL92" s="147" t="str">
        <f>IF(AB92="","",$AB92-$Q92*2)</f>
        <v/>
      </c>
      <c r="AM92" s="147" t="str">
        <f>L_luu1</f>
        <v/>
      </c>
      <c r="AN92" s="138" t="str">
        <f>L_luu2</f>
        <v/>
      </c>
      <c r="AO92" s="138" t="str">
        <f>L_Luu3</f>
        <v/>
      </c>
      <c r="AP92" s="137"/>
      <c r="AQ92" s="138"/>
      <c r="AR92" s="148" t="str">
        <f>L_Loc</f>
        <v/>
      </c>
      <c r="AS92" s="148" t="str">
        <f>L_Loc</f>
        <v/>
      </c>
      <c r="AT92" s="92"/>
      <c r="AU92" s="92">
        <v>286</v>
      </c>
      <c r="AV92" s="92"/>
    </row>
    <row r="93" spans="1:49" x14ac:dyDescent="0.3">
      <c r="E93" s="71">
        <v>83</v>
      </c>
      <c r="F93" s="130" t="s">
        <v>110</v>
      </c>
      <c r="G93" s="79" t="s">
        <v>273</v>
      </c>
      <c r="H93" s="119" t="s">
        <v>274</v>
      </c>
      <c r="I93" s="73"/>
      <c r="J93" s="73" t="s">
        <v>76</v>
      </c>
      <c r="K93" s="75"/>
      <c r="L93" s="76"/>
      <c r="M93" s="77" t="str">
        <f>_Ngay</f>
        <v/>
      </c>
      <c r="N93" s="78"/>
      <c r="O93" s="79">
        <v>0</v>
      </c>
      <c r="P93" s="75"/>
      <c r="Q93" s="95"/>
      <c r="R93" s="75"/>
      <c r="S93" s="75"/>
      <c r="T93" s="75"/>
      <c r="U93" s="75"/>
      <c r="V93" s="102"/>
      <c r="W93" s="102"/>
      <c r="X93" s="102" t="s">
        <v>77</v>
      </c>
      <c r="Y93" s="102"/>
      <c r="Z93" s="75"/>
      <c r="AA93" s="75"/>
      <c r="AB93" s="75"/>
      <c r="AC93" s="81" t="str">
        <f>L_cham</f>
        <v/>
      </c>
      <c r="AD93" s="81" t="str">
        <f>L_Nop</f>
        <v/>
      </c>
      <c r="AE93" s="75"/>
      <c r="AF93" s="84" t="s">
        <v>281</v>
      </c>
      <c r="AG93" s="75"/>
      <c r="AH93" s="75"/>
      <c r="AI93" s="142"/>
      <c r="AJ93" s="75"/>
      <c r="AK93" s="86"/>
      <c r="AL93" s="143"/>
      <c r="AM93" s="143"/>
      <c r="AN93" s="120"/>
      <c r="AO93" s="120"/>
      <c r="AQ93" s="120"/>
      <c r="AR93" s="120"/>
      <c r="AS93" s="120"/>
    </row>
    <row r="94" spans="1:49" x14ac:dyDescent="0.3">
      <c r="E94" s="71">
        <v>84</v>
      </c>
      <c r="F94" s="130" t="s">
        <v>117</v>
      </c>
      <c r="G94" s="79" t="s">
        <v>275</v>
      </c>
      <c r="H94" s="119" t="s">
        <v>276</v>
      </c>
      <c r="I94" s="73"/>
      <c r="J94" s="73" t="s">
        <v>81</v>
      </c>
      <c r="K94" s="75"/>
      <c r="L94" s="76"/>
      <c r="M94" s="77" t="str">
        <f>_Ngay</f>
        <v/>
      </c>
      <c r="N94" s="78"/>
      <c r="O94" s="79">
        <v>0</v>
      </c>
      <c r="P94" s="77"/>
      <c r="Q94" s="80"/>
      <c r="R94" s="75"/>
      <c r="S94" s="75"/>
      <c r="T94" s="75"/>
      <c r="U94" s="75"/>
      <c r="V94" s="102"/>
      <c r="W94" s="102"/>
      <c r="X94" s="102"/>
      <c r="Y94" s="102"/>
      <c r="Z94" s="75"/>
      <c r="AA94" s="75"/>
      <c r="AB94" s="75"/>
      <c r="AC94" s="81" t="str">
        <f>L_cham</f>
        <v/>
      </c>
      <c r="AD94" s="81" t="str">
        <f>L_Nop</f>
        <v/>
      </c>
      <c r="AE94" s="75"/>
      <c r="AF94" s="84" t="s">
        <v>281</v>
      </c>
      <c r="AG94" s="75"/>
      <c r="AH94" s="75"/>
      <c r="AI94" s="142"/>
      <c r="AJ94" s="75"/>
      <c r="AK94" s="86"/>
      <c r="AL94" s="143"/>
      <c r="AM94" s="143"/>
      <c r="AN94" s="120"/>
      <c r="AO94" s="120"/>
      <c r="AQ94" s="120"/>
      <c r="AR94" s="120"/>
      <c r="AS94" s="120"/>
    </row>
    <row r="95" spans="1:49" x14ac:dyDescent="0.3">
      <c r="A95" s="98" t="str">
        <f>L_time</f>
        <v/>
      </c>
      <c r="B95" s="99" t="str">
        <f>L_TGca</f>
        <v/>
      </c>
      <c r="C95" s="126"/>
      <c r="D95" s="99" t="str">
        <f>IF(C95="","",LEFT($C95,FIND("-",$C95,1)+2))</f>
        <v/>
      </c>
      <c r="E95" s="71">
        <v>85</v>
      </c>
      <c r="F95" s="130" t="s">
        <v>117</v>
      </c>
      <c r="G95" s="79" t="s">
        <v>277</v>
      </c>
      <c r="H95" s="119" t="s">
        <v>278</v>
      </c>
      <c r="I95" s="77"/>
      <c r="J95" s="77" t="s">
        <v>81</v>
      </c>
      <c r="K95" s="77"/>
      <c r="L95" s="94"/>
      <c r="M95" s="77" t="str">
        <f>_Ngay</f>
        <v/>
      </c>
      <c r="N95" s="78"/>
      <c r="O95" s="79">
        <v>0</v>
      </c>
      <c r="P95" s="77"/>
      <c r="Q95" s="80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3"/>
      <c r="AC95" s="81" t="str">
        <f>L_cham</f>
        <v/>
      </c>
      <c r="AD95" s="81" t="str">
        <f>L_Nop</f>
        <v/>
      </c>
      <c r="AE95" s="81"/>
      <c r="AF95" s="84" t="s">
        <v>281</v>
      </c>
      <c r="AG95" s="131"/>
      <c r="AH95" s="131"/>
      <c r="AI95" s="146"/>
      <c r="AJ95" s="133" t="str">
        <f>IF(LEN(C95)&lt;14,"",RIGHT(C95,2))</f>
        <v/>
      </c>
      <c r="AK95" s="107" t="str">
        <f>IF($Q95=0,"",IF(MOD($O95,$P95)=0,$P95,MOD($O95,$P95)))</f>
        <v/>
      </c>
      <c r="AL95" s="147" t="str">
        <f>IF(AB95="","",$AB95-$Q95*2)</f>
        <v/>
      </c>
      <c r="AM95" s="147" t="str">
        <f>L_luu1</f>
        <v/>
      </c>
      <c r="AN95" s="138" t="str">
        <f>L_luu2</f>
        <v/>
      </c>
      <c r="AO95" s="138" t="str">
        <f>L_Luu3</f>
        <v/>
      </c>
      <c r="AP95" s="137"/>
      <c r="AQ95" s="138"/>
      <c r="AR95" s="148" t="str">
        <f>L_Loc</f>
        <v/>
      </c>
      <c r="AS95" s="148" t="str">
        <f>L_Loc</f>
        <v/>
      </c>
      <c r="AT95" s="92"/>
      <c r="AU95" s="92">
        <v>286</v>
      </c>
      <c r="AV95" s="92"/>
    </row>
    <row r="96" spans="1:49" x14ac:dyDescent="0.3">
      <c r="A96" s="98" t="str">
        <f>L_time</f>
        <v/>
      </c>
      <c r="B96" s="99" t="str">
        <f>L_TGca</f>
        <v/>
      </c>
      <c r="C96" s="126"/>
      <c r="D96" s="99" t="str">
        <f>IF(C96="","",LEFT($C96,FIND("-",$C96,1)+2))</f>
        <v/>
      </c>
      <c r="E96" s="71">
        <v>86</v>
      </c>
      <c r="F96" s="130" t="s">
        <v>117</v>
      </c>
      <c r="G96" s="79" t="s">
        <v>279</v>
      </c>
      <c r="H96" s="119" t="s">
        <v>280</v>
      </c>
      <c r="I96" s="77"/>
      <c r="J96" s="77" t="s">
        <v>81</v>
      </c>
      <c r="K96" s="77"/>
      <c r="L96" s="94"/>
      <c r="M96" s="77" t="str">
        <f>_Ngay</f>
        <v/>
      </c>
      <c r="N96" s="78"/>
      <c r="O96" s="79">
        <v>0</v>
      </c>
      <c r="P96" s="77"/>
      <c r="Q96" s="80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3"/>
      <c r="AC96" s="81" t="str">
        <f>L_cham</f>
        <v/>
      </c>
      <c r="AD96" s="81" t="str">
        <f>L_Nop</f>
        <v/>
      </c>
      <c r="AE96" s="81"/>
      <c r="AF96" s="84" t="s">
        <v>281</v>
      </c>
      <c r="AG96" s="131"/>
      <c r="AH96" s="131"/>
      <c r="AI96" s="146"/>
      <c r="AJ96" s="133" t="str">
        <f>IF(LEN(C96)&lt;14,"",RIGHT(C96,2))</f>
        <v/>
      </c>
      <c r="AK96" s="107" t="str">
        <f>IF($Q96=0,"",IF(MOD($O96,$P96)=0,$P96,MOD($O96,$P96)))</f>
        <v/>
      </c>
      <c r="AL96" s="147" t="str">
        <f>IF(AB96="","",$AB96-$Q96*2)</f>
        <v/>
      </c>
      <c r="AM96" s="147" t="str">
        <f>L_luu1</f>
        <v/>
      </c>
      <c r="AN96" s="138" t="str">
        <f>L_luu2</f>
        <v/>
      </c>
      <c r="AO96" s="138" t="str">
        <f>L_Luu3</f>
        <v/>
      </c>
      <c r="AP96" s="137"/>
      <c r="AQ96" s="138"/>
      <c r="AR96" s="148" t="str">
        <f>L_Loc</f>
        <v/>
      </c>
      <c r="AS96" s="148" t="str">
        <f>L_Loc</f>
        <v/>
      </c>
      <c r="AT96" s="92"/>
      <c r="AU96" s="92">
        <v>286</v>
      </c>
      <c r="AV96" s="92"/>
      <c r="AW96" s="92"/>
    </row>
    <row r="97" spans="1:48" x14ac:dyDescent="0.3">
      <c r="A97" s="98" t="str">
        <f>L_time</f>
        <v/>
      </c>
      <c r="B97" s="99" t="str">
        <f>L_TGca</f>
        <v/>
      </c>
      <c r="C97" s="100"/>
      <c r="D97" s="99" t="str">
        <f>IF(C97="","",LEFT($C97,FIND("-",$C97,1)+2))</f>
        <v/>
      </c>
      <c r="E97" s="71">
        <v>87</v>
      </c>
      <c r="F97" s="130"/>
      <c r="G97" s="79"/>
      <c r="H97" s="119"/>
      <c r="I97" s="77"/>
      <c r="J97" s="77"/>
      <c r="K97" s="77"/>
      <c r="L97" s="76"/>
      <c r="M97" s="77" t="str">
        <f>_Ngay</f>
        <v/>
      </c>
      <c r="N97" s="78"/>
      <c r="O97" s="79"/>
      <c r="P97" s="77"/>
      <c r="Q97" s="80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3"/>
      <c r="AC97" s="81" t="str">
        <f>L_cham</f>
        <v/>
      </c>
      <c r="AD97" s="81" t="str">
        <f>L_Nop</f>
        <v/>
      </c>
      <c r="AE97" s="81"/>
      <c r="AF97" s="131"/>
      <c r="AG97" s="131"/>
      <c r="AH97" s="131"/>
      <c r="AI97" s="146"/>
      <c r="AJ97" s="133" t="str">
        <f>IF(LEN(C97)&lt;14,"",RIGHT(C97,2))</f>
        <v/>
      </c>
      <c r="AK97" s="107" t="str">
        <f>IF($Q97=0,"",IF(MOD($O97,$P97)=0,$P97,MOD($O97,$P97)))</f>
        <v/>
      </c>
      <c r="AL97" s="147" t="str">
        <f>IF(AB97="","",$AB97-$Q97*2)</f>
        <v/>
      </c>
      <c r="AM97" s="147" t="str">
        <f>L_luu1</f>
        <v/>
      </c>
      <c r="AN97" s="138" t="str">
        <f>L_luu2</f>
        <v/>
      </c>
      <c r="AO97" s="138" t="str">
        <f>L_Luu3</f>
        <v/>
      </c>
      <c r="AP97" s="137"/>
      <c r="AQ97" s="138"/>
      <c r="AR97" s="148" t="str">
        <f>L_Loc</f>
        <v/>
      </c>
      <c r="AS97" s="148" t="str">
        <f>L_Loc</f>
        <v/>
      </c>
      <c r="AT97" s="92"/>
      <c r="AU97" s="92">
        <v>286</v>
      </c>
      <c r="AV97" s="92"/>
    </row>
    <row r="98" spans="1:48" x14ac:dyDescent="0.3">
      <c r="A98" s="98" t="str">
        <f>L_time</f>
        <v/>
      </c>
      <c r="B98" s="99" t="str">
        <f>L_TGca</f>
        <v/>
      </c>
      <c r="C98" s="126"/>
      <c r="D98" s="99" t="str">
        <f>IF(C98="","",LEFT($C98,FIND("-",$C98,1)+2))</f>
        <v/>
      </c>
      <c r="E98" s="71">
        <v>88</v>
      </c>
      <c r="F98" s="130"/>
      <c r="G98" s="79"/>
      <c r="H98" s="119"/>
      <c r="I98" s="77"/>
      <c r="J98" s="77"/>
      <c r="K98" s="77"/>
      <c r="L98" s="76"/>
      <c r="M98" s="77" t="str">
        <f>_Ngay</f>
        <v/>
      </c>
      <c r="N98" s="78"/>
      <c r="O98" s="79"/>
      <c r="P98" s="77"/>
      <c r="Q98" s="80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3"/>
      <c r="AC98" s="81" t="str">
        <f>L_cham</f>
        <v/>
      </c>
      <c r="AD98" s="81" t="str">
        <f>L_Nop</f>
        <v/>
      </c>
      <c r="AE98" s="81"/>
      <c r="AF98" s="131"/>
      <c r="AG98" s="131"/>
      <c r="AH98" s="131"/>
      <c r="AI98" s="146"/>
      <c r="AJ98" s="133" t="str">
        <f>IF(LEN(C98)&lt;14,"",RIGHT(C98,2))</f>
        <v/>
      </c>
      <c r="AK98" s="107" t="str">
        <f>IF($Q98=0,"",IF(MOD($O98,$P98)=0,$P98,MOD($O98,$P98)))</f>
        <v/>
      </c>
      <c r="AL98" s="147" t="str">
        <f>IF(AB98="","",$AB98-$Q98*2)</f>
        <v/>
      </c>
      <c r="AM98" s="147" t="str">
        <f>L_luu1</f>
        <v/>
      </c>
      <c r="AN98" s="138" t="str">
        <f>L_luu2</f>
        <v/>
      </c>
      <c r="AO98" s="138" t="str">
        <f>L_Luu3</f>
        <v/>
      </c>
      <c r="AP98" s="137"/>
      <c r="AQ98" s="138"/>
      <c r="AR98" s="148" t="str">
        <f>L_Loc</f>
        <v/>
      </c>
      <c r="AS98" s="148" t="str">
        <f>L_Loc</f>
        <v/>
      </c>
      <c r="AT98" s="92"/>
      <c r="AU98" s="92">
        <v>286</v>
      </c>
      <c r="AV98" s="92"/>
    </row>
    <row r="99" spans="1:48" x14ac:dyDescent="0.3">
      <c r="E99" s="71">
        <v>89</v>
      </c>
      <c r="F99" s="130"/>
      <c r="G99" s="79"/>
      <c r="H99" s="119"/>
      <c r="I99" s="73"/>
      <c r="J99" s="73"/>
      <c r="K99" s="75"/>
      <c r="L99" s="76"/>
      <c r="M99" s="77" t="str">
        <f>_Ngay</f>
        <v/>
      </c>
      <c r="N99" s="78"/>
      <c r="O99" s="79"/>
      <c r="P99" s="77"/>
      <c r="Q99" s="80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81" t="str">
        <f>L_cham</f>
        <v/>
      </c>
      <c r="AD99" s="81" t="str">
        <f>L_Nop</f>
        <v/>
      </c>
      <c r="AE99" s="75"/>
      <c r="AF99" s="75"/>
      <c r="AG99" s="75"/>
      <c r="AH99" s="75"/>
      <c r="AI99" s="142"/>
      <c r="AJ99" s="75"/>
      <c r="AK99" s="86"/>
      <c r="AL99" s="143"/>
      <c r="AM99" s="143"/>
      <c r="AN99" s="120"/>
      <c r="AO99" s="120"/>
      <c r="AQ99" s="120"/>
      <c r="AR99" s="120"/>
      <c r="AS99" s="120"/>
    </row>
    <row r="100" spans="1:48" x14ac:dyDescent="0.3">
      <c r="A100" s="98">
        <f>L_time</f>
        <v>0.25</v>
      </c>
      <c r="B100" s="99" t="str">
        <f>L_TGca</f>
        <v>6:00</v>
      </c>
      <c r="C100" s="100" t="s">
        <v>109</v>
      </c>
      <c r="D100" s="99" t="str">
        <f>IF(C100="","",LEFT($C100,FIND("-",$C100,1)+2))</f>
        <v>DC1CB35-DC</v>
      </c>
      <c r="E100" s="71">
        <v>90</v>
      </c>
      <c r="F100" s="164"/>
      <c r="G100" s="79"/>
      <c r="H100" s="119"/>
      <c r="I100" s="77"/>
      <c r="J100" s="77"/>
      <c r="K100" s="77"/>
      <c r="L100" s="76"/>
      <c r="M100" s="77" t="str">
        <f>_Ngay</f>
        <v/>
      </c>
      <c r="N100" s="78"/>
      <c r="O100" s="79"/>
      <c r="P100" s="77"/>
      <c r="Q100" s="80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3"/>
      <c r="AC100" s="81" t="str">
        <f>L_cham</f>
        <v/>
      </c>
      <c r="AD100" s="81" t="str">
        <f>L_Nop</f>
        <v/>
      </c>
      <c r="AE100" s="81"/>
      <c r="AF100" s="105"/>
      <c r="AG100" s="131"/>
      <c r="AH100" s="131"/>
      <c r="AI100" s="146"/>
      <c r="AJ100" s="133" t="str">
        <f>IF(LEN(C100)&lt;14,"",RIGHT(C100,2))</f>
        <v/>
      </c>
      <c r="AK100" s="107" t="str">
        <f>IF($Q100=0,"",IF(MOD($O100,$P100)=0,$P100,MOD($O100,$P100)))</f>
        <v/>
      </c>
      <c r="AL100" s="147" t="str">
        <f>IF(AB100="","",$AB100-$Q100*2)</f>
        <v/>
      </c>
      <c r="AM100" s="147">
        <f>L_luu1</f>
        <v>0</v>
      </c>
      <c r="AN100" s="138">
        <f>L_luu2</f>
        <v>0</v>
      </c>
      <c r="AO100" s="138">
        <f>L_Luu3</f>
        <v>1</v>
      </c>
      <c r="AP100" s="137"/>
      <c r="AQ100" s="138"/>
      <c r="AR100" s="148" t="str">
        <f>L_Loc</f>
        <v>CBNN</v>
      </c>
      <c r="AS100" s="148" t="str">
        <f>L_Loc</f>
        <v>KHCB</v>
      </c>
      <c r="AT100" s="92"/>
      <c r="AU100" s="92">
        <v>288</v>
      </c>
      <c r="AV100" s="92"/>
    </row>
    <row r="101" spans="1:48" x14ac:dyDescent="0.3">
      <c r="E101" s="71">
        <v>91</v>
      </c>
      <c r="F101" s="130"/>
      <c r="G101" s="79"/>
      <c r="H101" s="119"/>
      <c r="I101" s="73"/>
      <c r="J101" s="73"/>
      <c r="K101" s="75"/>
      <c r="L101" s="76"/>
      <c r="M101" s="77" t="str">
        <f>_Ngay</f>
        <v/>
      </c>
      <c r="N101" s="78"/>
      <c r="O101" s="79"/>
      <c r="P101" s="75"/>
      <c r="Q101" s="9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81" t="str">
        <f>L_cham</f>
        <v/>
      </c>
      <c r="AD101" s="81" t="str">
        <f>L_Nop</f>
        <v/>
      </c>
      <c r="AE101" s="75"/>
      <c r="AF101" s="75"/>
      <c r="AG101" s="75"/>
      <c r="AH101" s="75"/>
      <c r="AI101" s="142"/>
      <c r="AJ101" s="75"/>
      <c r="AK101" s="86"/>
      <c r="AL101" s="143"/>
      <c r="AM101" s="143"/>
      <c r="AN101" s="120"/>
      <c r="AO101" s="120"/>
      <c r="AQ101" s="120"/>
      <c r="AR101" s="120"/>
      <c r="AS101" s="120"/>
    </row>
  </sheetData>
  <autoFilter ref="A10:AV101" xr:uid="{00000000-0001-0000-0600-000000000000}"/>
  <mergeCells count="25">
    <mergeCell ref="L8:L9"/>
    <mergeCell ref="M2:O2"/>
    <mergeCell ref="M3:O3"/>
    <mergeCell ref="AJ3:AJ7"/>
    <mergeCell ref="C5:C9"/>
    <mergeCell ref="E5:H5"/>
    <mergeCell ref="I5:AF5"/>
    <mergeCell ref="E6:H6"/>
    <mergeCell ref="I6:AF6"/>
    <mergeCell ref="E8:E9"/>
    <mergeCell ref="F8:F9"/>
    <mergeCell ref="G8:G9"/>
    <mergeCell ref="H8:H9"/>
    <mergeCell ref="I8:I9"/>
    <mergeCell ref="J8:J9"/>
    <mergeCell ref="K8:K9"/>
    <mergeCell ref="AC8:AD8"/>
    <mergeCell ref="AE8:AE9"/>
    <mergeCell ref="AM8:AO8"/>
    <mergeCell ref="M8:M9"/>
    <mergeCell ref="N8:N9"/>
    <mergeCell ref="O8:O9"/>
    <mergeCell ref="P8:P9"/>
    <mergeCell ref="Q8:Q9"/>
    <mergeCell ref="R8:AB8"/>
  </mergeCells>
  <conditionalFormatting sqref="N25:N31 N11:N18 N22:N23 N33:N43 N79:N101">
    <cfRule type="cellIs" dxfId="188" priority="186" operator="equal">
      <formula>4</formula>
    </cfRule>
    <cfRule type="cellIs" dxfId="187" priority="187" operator="equal">
      <formula>3</formula>
    </cfRule>
    <cfRule type="cellIs" dxfId="186" priority="188" operator="equal">
      <formula>2</formula>
    </cfRule>
    <cfRule type="cellIs" dxfId="185" priority="189" operator="equal">
      <formula>1</formula>
    </cfRule>
  </conditionalFormatting>
  <conditionalFormatting sqref="P17 O16:P16 C13 K12:K13 O12:O13 O18:P18 O15 C15:C19 Q12:Q18 O19:Q19 P26 O25:O28 C25:C28 C30 O30:O31 O32:P32 C32:C33 Q30:Q34 O34 O36:O38 Q36:Q41 O41:P41 C36:C42 O42:Q42 P100:Q101 P11:P15 Q25:Q28 O21 C22:C23 Q21:Q23 O43 O79:O101">
    <cfRule type="cellIs" dxfId="184" priority="185" operator="equal">
      <formula>0</formula>
    </cfRule>
  </conditionalFormatting>
  <conditionalFormatting sqref="L21:L25 L39:L43 L35:L37 L11:L19 L27:L28 L30:L33 L79">
    <cfRule type="containsBlanks" dxfId="183" priority="184">
      <formula>LEN(TRIM(L11))=0</formula>
    </cfRule>
  </conditionalFormatting>
  <conditionalFormatting sqref="R34:AB34 R12:AB13 R31:AB32 R38:AB39 R41:AB42 R26:AB26 R21:AB22 R15:AB19">
    <cfRule type="expression" dxfId="182" priority="181">
      <formula>$AL12&lt;0</formula>
    </cfRule>
  </conditionalFormatting>
  <conditionalFormatting sqref="J12">
    <cfRule type="cellIs" dxfId="181" priority="179" operator="equal">
      <formula>"VĐ"</formula>
    </cfRule>
    <cfRule type="cellIs" dxfId="180" priority="180" operator="equal">
      <formula>"TH"</formula>
    </cfRule>
  </conditionalFormatting>
  <conditionalFormatting sqref="J12 J15:J19 J26 J32 J22 J41:J43 J79:J101">
    <cfRule type="cellIs" dxfId="179" priority="178" operator="equal">
      <formula>"TN"</formula>
    </cfRule>
    <cfRule type="cellIs" dxfId="178" priority="182" operator="equal">
      <formula>"VĐ"</formula>
    </cfRule>
    <cfRule type="cellIs" dxfId="177" priority="183" operator="equal">
      <formula>"TH"</formula>
    </cfRule>
  </conditionalFormatting>
  <conditionalFormatting sqref="C12">
    <cfRule type="cellIs" dxfId="176" priority="177" operator="equal">
      <formula>0</formula>
    </cfRule>
  </conditionalFormatting>
  <conditionalFormatting sqref="N19">
    <cfRule type="cellIs" dxfId="175" priority="173" operator="equal">
      <formula>4</formula>
    </cfRule>
    <cfRule type="cellIs" dxfId="174" priority="174" operator="equal">
      <formula>3</formula>
    </cfRule>
    <cfRule type="cellIs" dxfId="173" priority="175" operator="equal">
      <formula>2</formula>
    </cfRule>
    <cfRule type="cellIs" dxfId="172" priority="176" operator="equal">
      <formula>1</formula>
    </cfRule>
  </conditionalFormatting>
  <conditionalFormatting sqref="O17">
    <cfRule type="cellIs" dxfId="171" priority="171" operator="equal">
      <formula>0</formula>
    </cfRule>
  </conditionalFormatting>
  <conditionalFormatting sqref="O14">
    <cfRule type="cellIs" dxfId="170" priority="170" operator="equal">
      <formula>0</formula>
    </cfRule>
  </conditionalFormatting>
  <conditionalFormatting sqref="R14:AB14">
    <cfRule type="expression" dxfId="169" priority="167">
      <formula>$AL14&lt;0</formula>
    </cfRule>
  </conditionalFormatting>
  <conditionalFormatting sqref="J14">
    <cfRule type="cellIs" dxfId="168" priority="166" operator="equal">
      <formula>"TN"</formula>
    </cfRule>
    <cfRule type="cellIs" dxfId="167" priority="168" operator="equal">
      <formula>"VĐ"</formula>
    </cfRule>
    <cfRule type="cellIs" dxfId="166" priority="169" operator="equal">
      <formula>"TH"</formula>
    </cfRule>
  </conditionalFormatting>
  <conditionalFormatting sqref="C14">
    <cfRule type="cellIs" dxfId="165" priority="165" operator="equal">
      <formula>0</formula>
    </cfRule>
  </conditionalFormatting>
  <conditionalFormatting sqref="L20">
    <cfRule type="containsBlanks" dxfId="164" priority="162">
      <formula>LEN(TRIM(L20))=0</formula>
    </cfRule>
  </conditionalFormatting>
  <conditionalFormatting sqref="Q20 O20">
    <cfRule type="cellIs" dxfId="163" priority="164" operator="equal">
      <formula>0</formula>
    </cfRule>
  </conditionalFormatting>
  <conditionalFormatting sqref="P20">
    <cfRule type="cellIs" dxfId="162" priority="163" operator="equal">
      <formula>0</formula>
    </cfRule>
  </conditionalFormatting>
  <conditionalFormatting sqref="R20:AB20">
    <cfRule type="expression" dxfId="161" priority="159">
      <formula>$AL20&lt;0</formula>
    </cfRule>
  </conditionalFormatting>
  <conditionalFormatting sqref="J20">
    <cfRule type="cellIs" dxfId="160" priority="158" operator="equal">
      <formula>"TN"</formula>
    </cfRule>
    <cfRule type="cellIs" dxfId="159" priority="160" operator="equal">
      <formula>"VĐ"</formula>
    </cfRule>
    <cfRule type="cellIs" dxfId="158" priority="161" operator="equal">
      <formula>"TH"</formula>
    </cfRule>
  </conditionalFormatting>
  <conditionalFormatting sqref="C20">
    <cfRule type="cellIs" dxfId="157" priority="157" operator="equal">
      <formula>0</formula>
    </cfRule>
  </conditionalFormatting>
  <conditionalFormatting sqref="N20">
    <cfRule type="cellIs" dxfId="156" priority="153" operator="equal">
      <formula>4</formula>
    </cfRule>
    <cfRule type="cellIs" dxfId="155" priority="154" operator="equal">
      <formula>3</formula>
    </cfRule>
    <cfRule type="cellIs" dxfId="154" priority="155" operator="equal">
      <formula>2</formula>
    </cfRule>
    <cfRule type="cellIs" dxfId="153" priority="156" operator="equal">
      <formula>1</formula>
    </cfRule>
  </conditionalFormatting>
  <conditionalFormatting sqref="P21">
    <cfRule type="cellIs" dxfId="152" priority="152" operator="equal">
      <formula>0</formula>
    </cfRule>
  </conditionalFormatting>
  <conditionalFormatting sqref="J21">
    <cfRule type="cellIs" dxfId="151" priority="149" operator="equal">
      <formula>"TN"</formula>
    </cfRule>
    <cfRule type="cellIs" dxfId="150" priority="150" operator="equal">
      <formula>"VĐ"</formula>
    </cfRule>
    <cfRule type="cellIs" dxfId="149" priority="151" operator="equal">
      <formula>"TH"</formula>
    </cfRule>
  </conditionalFormatting>
  <conditionalFormatting sqref="C21">
    <cfRule type="cellIs" dxfId="148" priority="148" operator="equal">
      <formula>0</formula>
    </cfRule>
  </conditionalFormatting>
  <conditionalFormatting sqref="N21">
    <cfRule type="cellIs" dxfId="147" priority="144" operator="equal">
      <formula>4</formula>
    </cfRule>
    <cfRule type="cellIs" dxfId="146" priority="145" operator="equal">
      <formula>3</formula>
    </cfRule>
    <cfRule type="cellIs" dxfId="145" priority="146" operator="equal">
      <formula>2</formula>
    </cfRule>
    <cfRule type="cellIs" dxfId="144" priority="147" operator="equal">
      <formula>1</formula>
    </cfRule>
  </conditionalFormatting>
  <conditionalFormatting sqref="O22:P22">
    <cfRule type="cellIs" dxfId="143" priority="143" operator="equal">
      <formula>0</formula>
    </cfRule>
  </conditionalFormatting>
  <conditionalFormatting sqref="O23:P23">
    <cfRule type="cellIs" dxfId="142" priority="142" operator="equal">
      <formula>0</formula>
    </cfRule>
  </conditionalFormatting>
  <conditionalFormatting sqref="R23:AB23">
    <cfRule type="expression" dxfId="141" priority="139">
      <formula>$AL23&lt;0</formula>
    </cfRule>
  </conditionalFormatting>
  <conditionalFormatting sqref="J23">
    <cfRule type="cellIs" dxfId="140" priority="138" operator="equal">
      <formula>"TN"</formula>
    </cfRule>
    <cfRule type="cellIs" dxfId="139" priority="140" operator="equal">
      <formula>"VĐ"</formula>
    </cfRule>
    <cfRule type="cellIs" dxfId="138" priority="141" operator="equal">
      <formula>"TH"</formula>
    </cfRule>
  </conditionalFormatting>
  <conditionalFormatting sqref="Q24 O24">
    <cfRule type="cellIs" dxfId="137" priority="137" operator="equal">
      <formula>0</formula>
    </cfRule>
  </conditionalFormatting>
  <conditionalFormatting sqref="P24">
    <cfRule type="cellIs" dxfId="136" priority="136" operator="equal">
      <formula>0</formula>
    </cfRule>
  </conditionalFormatting>
  <conditionalFormatting sqref="R24:AB24">
    <cfRule type="expression" dxfId="135" priority="133">
      <formula>$AL24&lt;0</formula>
    </cfRule>
  </conditionalFormatting>
  <conditionalFormatting sqref="J24">
    <cfRule type="cellIs" dxfId="134" priority="132" operator="equal">
      <formula>"TN"</formula>
    </cfRule>
    <cfRule type="cellIs" dxfId="133" priority="134" operator="equal">
      <formula>"VĐ"</formula>
    </cfRule>
    <cfRule type="cellIs" dxfId="132" priority="135" operator="equal">
      <formula>"TH"</formula>
    </cfRule>
  </conditionalFormatting>
  <conditionalFormatting sqref="C24">
    <cfRule type="cellIs" dxfId="131" priority="131" operator="equal">
      <formula>0</formula>
    </cfRule>
  </conditionalFormatting>
  <conditionalFormatting sqref="N24">
    <cfRule type="cellIs" dxfId="130" priority="127" operator="equal">
      <formula>4</formula>
    </cfRule>
    <cfRule type="cellIs" dxfId="129" priority="128" operator="equal">
      <formula>3</formula>
    </cfRule>
    <cfRule type="cellIs" dxfId="128" priority="129" operator="equal">
      <formula>2</formula>
    </cfRule>
    <cfRule type="cellIs" dxfId="127" priority="130" operator="equal">
      <formula>1</formula>
    </cfRule>
  </conditionalFormatting>
  <conditionalFormatting sqref="P25">
    <cfRule type="cellIs" dxfId="126" priority="125" operator="equal">
      <formula>0</formula>
    </cfRule>
  </conditionalFormatting>
  <conditionalFormatting sqref="R25:AB25">
    <cfRule type="expression" dxfId="125" priority="122">
      <formula>$AL25&lt;0</formula>
    </cfRule>
  </conditionalFormatting>
  <conditionalFormatting sqref="J25">
    <cfRule type="cellIs" dxfId="124" priority="121" operator="equal">
      <formula>"TN"</formula>
    </cfRule>
    <cfRule type="cellIs" dxfId="123" priority="123" operator="equal">
      <formula>"VĐ"</formula>
    </cfRule>
    <cfRule type="cellIs" dxfId="122" priority="124" operator="equal">
      <formula>"TH"</formula>
    </cfRule>
  </conditionalFormatting>
  <conditionalFormatting sqref="P28">
    <cfRule type="cellIs" dxfId="121" priority="120" operator="equal">
      <formula>0</formula>
    </cfRule>
  </conditionalFormatting>
  <conditionalFormatting sqref="R28:AB28">
    <cfRule type="expression" dxfId="120" priority="117">
      <formula>$AL28&lt;0</formula>
    </cfRule>
  </conditionalFormatting>
  <conditionalFormatting sqref="J28">
    <cfRule type="cellIs" dxfId="119" priority="116" operator="equal">
      <formula>"TN"</formula>
    </cfRule>
    <cfRule type="cellIs" dxfId="118" priority="118" operator="equal">
      <formula>"VĐ"</formula>
    </cfRule>
    <cfRule type="cellIs" dxfId="117" priority="119" operator="equal">
      <formula>"TH"</formula>
    </cfRule>
  </conditionalFormatting>
  <conditionalFormatting sqref="P27">
    <cfRule type="cellIs" dxfId="116" priority="115" operator="equal">
      <formula>0</formula>
    </cfRule>
  </conditionalFormatting>
  <conditionalFormatting sqref="R27:AB27">
    <cfRule type="expression" dxfId="115" priority="112">
      <formula>$AL27&lt;0</formula>
    </cfRule>
  </conditionalFormatting>
  <conditionalFormatting sqref="J27">
    <cfRule type="cellIs" dxfId="114" priority="111" operator="equal">
      <formula>"TN"</formula>
    </cfRule>
    <cfRule type="cellIs" dxfId="113" priority="113" operator="equal">
      <formula>"VĐ"</formula>
    </cfRule>
    <cfRule type="cellIs" dxfId="112" priority="114" operator="equal">
      <formula>"TH"</formula>
    </cfRule>
  </conditionalFormatting>
  <conditionalFormatting sqref="P30">
    <cfRule type="cellIs" dxfId="111" priority="110" operator="equal">
      <formula>0</formula>
    </cfRule>
  </conditionalFormatting>
  <conditionalFormatting sqref="R30:AB30">
    <cfRule type="expression" dxfId="110" priority="107">
      <formula>$AL30&lt;0</formula>
    </cfRule>
  </conditionalFormatting>
  <conditionalFormatting sqref="J30">
    <cfRule type="cellIs" dxfId="109" priority="106" operator="equal">
      <formula>"TN"</formula>
    </cfRule>
    <cfRule type="cellIs" dxfId="108" priority="108" operator="equal">
      <formula>"VĐ"</formula>
    </cfRule>
    <cfRule type="cellIs" dxfId="107" priority="109" operator="equal">
      <formula>"TH"</formula>
    </cfRule>
  </conditionalFormatting>
  <conditionalFormatting sqref="P31">
    <cfRule type="cellIs" dxfId="106" priority="105" operator="equal">
      <formula>0</formula>
    </cfRule>
  </conditionalFormatting>
  <conditionalFormatting sqref="J31">
    <cfRule type="cellIs" dxfId="105" priority="102" operator="equal">
      <formula>"TN"</formula>
    </cfRule>
    <cfRule type="cellIs" dxfId="104" priority="103" operator="equal">
      <formula>"VĐ"</formula>
    </cfRule>
    <cfRule type="cellIs" dxfId="103" priority="104" operator="equal">
      <formula>"TH"</formula>
    </cfRule>
  </conditionalFormatting>
  <conditionalFormatting sqref="C31">
    <cfRule type="cellIs" dxfId="102" priority="101" operator="equal">
      <formula>0</formula>
    </cfRule>
  </conditionalFormatting>
  <conditionalFormatting sqref="O33:P33">
    <cfRule type="cellIs" dxfId="101" priority="100" operator="equal">
      <formula>0</formula>
    </cfRule>
  </conditionalFormatting>
  <conditionalFormatting sqref="R33:AB33">
    <cfRule type="expression" dxfId="100" priority="97">
      <formula>$AL33&lt;0</formula>
    </cfRule>
  </conditionalFormatting>
  <conditionalFormatting sqref="J33">
    <cfRule type="cellIs" dxfId="99" priority="96" operator="equal">
      <formula>"TN"</formula>
    </cfRule>
    <cfRule type="cellIs" dxfId="98" priority="98" operator="equal">
      <formula>"VĐ"</formula>
    </cfRule>
    <cfRule type="cellIs" dxfId="97" priority="99" operator="equal">
      <formula>"TH"</formula>
    </cfRule>
  </conditionalFormatting>
  <conditionalFormatting sqref="N32">
    <cfRule type="cellIs" dxfId="96" priority="92" operator="equal">
      <formula>4</formula>
    </cfRule>
    <cfRule type="cellIs" dxfId="95" priority="93" operator="equal">
      <formula>3</formula>
    </cfRule>
    <cfRule type="cellIs" dxfId="94" priority="94" operator="equal">
      <formula>2</formula>
    </cfRule>
    <cfRule type="cellIs" dxfId="93" priority="95" operator="equal">
      <formula>1</formula>
    </cfRule>
  </conditionalFormatting>
  <conditionalFormatting sqref="O29 Q29">
    <cfRule type="cellIs" dxfId="92" priority="90" operator="equal">
      <formula>0</formula>
    </cfRule>
  </conditionalFormatting>
  <conditionalFormatting sqref="R29:AB29">
    <cfRule type="expression" dxfId="91" priority="89">
      <formula>$AL29&lt;0</formula>
    </cfRule>
  </conditionalFormatting>
  <conditionalFormatting sqref="P29">
    <cfRule type="cellIs" dxfId="90" priority="88" operator="equal">
      <formula>0</formula>
    </cfRule>
  </conditionalFormatting>
  <conditionalFormatting sqref="L29">
    <cfRule type="containsBlanks" dxfId="89" priority="87">
      <formula>LEN(TRIM(L29))=0</formula>
    </cfRule>
  </conditionalFormatting>
  <conditionalFormatting sqref="J29">
    <cfRule type="cellIs" dxfId="88" priority="84" operator="equal">
      <formula>"TN"</formula>
    </cfRule>
    <cfRule type="cellIs" dxfId="87" priority="85" operator="equal">
      <formula>"VĐ"</formula>
    </cfRule>
    <cfRule type="cellIs" dxfId="86" priority="86" operator="equal">
      <formula>"TH"</formula>
    </cfRule>
  </conditionalFormatting>
  <conditionalFormatting sqref="Q83 Q88 Q92 Q94 Q98">
    <cfRule type="cellIs" dxfId="85" priority="83" operator="equal">
      <formula>0</formula>
    </cfRule>
  </conditionalFormatting>
  <conditionalFormatting sqref="P34">
    <cfRule type="cellIs" dxfId="84" priority="82" operator="equal">
      <formula>0</formula>
    </cfRule>
  </conditionalFormatting>
  <conditionalFormatting sqref="J34">
    <cfRule type="cellIs" dxfId="83" priority="79" operator="equal">
      <formula>"TN"</formula>
    </cfRule>
    <cfRule type="cellIs" dxfId="82" priority="80" operator="equal">
      <formula>"VĐ"</formula>
    </cfRule>
    <cfRule type="cellIs" dxfId="81" priority="81" operator="equal">
      <formula>"TH"</formula>
    </cfRule>
  </conditionalFormatting>
  <conditionalFormatting sqref="C34">
    <cfRule type="cellIs" dxfId="80" priority="78" operator="equal">
      <formula>0</formula>
    </cfRule>
  </conditionalFormatting>
  <conditionalFormatting sqref="P37 P88 P92 P94 P98">
    <cfRule type="cellIs" dxfId="79" priority="77" operator="equal">
      <formula>0</formula>
    </cfRule>
  </conditionalFormatting>
  <conditionalFormatting sqref="R37:AB37">
    <cfRule type="expression" dxfId="78" priority="74">
      <formula>$AL37&lt;0</formula>
    </cfRule>
  </conditionalFormatting>
  <conditionalFormatting sqref="J37">
    <cfRule type="cellIs" dxfId="77" priority="73" operator="equal">
      <formula>"TN"</formula>
    </cfRule>
    <cfRule type="cellIs" dxfId="76" priority="75" operator="equal">
      <formula>"VĐ"</formula>
    </cfRule>
    <cfRule type="cellIs" dxfId="75" priority="76" operator="equal">
      <formula>"TH"</formula>
    </cfRule>
  </conditionalFormatting>
  <conditionalFormatting sqref="P36">
    <cfRule type="cellIs" dxfId="74" priority="72" operator="equal">
      <formula>0</formula>
    </cfRule>
  </conditionalFormatting>
  <conditionalFormatting sqref="R36:AB36">
    <cfRule type="expression" dxfId="73" priority="69">
      <formula>$AL36&lt;0</formula>
    </cfRule>
  </conditionalFormatting>
  <conditionalFormatting sqref="J36">
    <cfRule type="cellIs" dxfId="72" priority="68" operator="equal">
      <formula>"TN"</formula>
    </cfRule>
    <cfRule type="cellIs" dxfId="71" priority="70" operator="equal">
      <formula>"VĐ"</formula>
    </cfRule>
    <cfRule type="cellIs" dxfId="70" priority="71" operator="equal">
      <formula>"TH"</formula>
    </cfRule>
  </conditionalFormatting>
  <conditionalFormatting sqref="P38">
    <cfRule type="cellIs" dxfId="69" priority="67" operator="equal">
      <formula>0</formula>
    </cfRule>
  </conditionalFormatting>
  <conditionalFormatting sqref="L38">
    <cfRule type="containsBlanks" dxfId="68" priority="66">
      <formula>LEN(TRIM(L38))=0</formula>
    </cfRule>
  </conditionalFormatting>
  <conditionalFormatting sqref="J38">
    <cfRule type="cellIs" dxfId="67" priority="63" operator="equal">
      <formula>"TN"</formula>
    </cfRule>
    <cfRule type="cellIs" dxfId="66" priority="64" operator="equal">
      <formula>"VĐ"</formula>
    </cfRule>
    <cfRule type="cellIs" dxfId="65" priority="65" operator="equal">
      <formula>"TH"</formula>
    </cfRule>
  </conditionalFormatting>
  <conditionalFormatting sqref="O40:P40">
    <cfRule type="cellIs" dxfId="64" priority="62" operator="equal">
      <formula>0</formula>
    </cfRule>
  </conditionalFormatting>
  <conditionalFormatting sqref="R40:AB40">
    <cfRule type="expression" dxfId="63" priority="59">
      <formula>$AL40&lt;0</formula>
    </cfRule>
  </conditionalFormatting>
  <conditionalFormatting sqref="J40">
    <cfRule type="cellIs" dxfId="62" priority="58" operator="equal">
      <formula>"TN"</formula>
    </cfRule>
    <cfRule type="cellIs" dxfId="61" priority="60" operator="equal">
      <formula>"VĐ"</formula>
    </cfRule>
    <cfRule type="cellIs" dxfId="60" priority="61" operator="equal">
      <formula>"TH"</formula>
    </cfRule>
  </conditionalFormatting>
  <conditionalFormatting sqref="O39:P39">
    <cfRule type="cellIs" dxfId="59" priority="57" operator="equal">
      <formula>0</formula>
    </cfRule>
  </conditionalFormatting>
  <conditionalFormatting sqref="J39">
    <cfRule type="cellIs" dxfId="58" priority="54" operator="equal">
      <formula>"TN"</formula>
    </cfRule>
    <cfRule type="cellIs" dxfId="57" priority="55" operator="equal">
      <formula>"VĐ"</formula>
    </cfRule>
    <cfRule type="cellIs" dxfId="56" priority="56" operator="equal">
      <formula>"TH"</formula>
    </cfRule>
  </conditionalFormatting>
  <conditionalFormatting sqref="O35 Q35">
    <cfRule type="cellIs" dxfId="55" priority="53" operator="equal">
      <formula>0</formula>
    </cfRule>
  </conditionalFormatting>
  <conditionalFormatting sqref="R35:AB35">
    <cfRule type="expression" dxfId="54" priority="52">
      <formula>$AL35&lt;0</formula>
    </cfRule>
  </conditionalFormatting>
  <conditionalFormatting sqref="P35">
    <cfRule type="cellIs" dxfId="53" priority="51" operator="equal">
      <formula>0</formula>
    </cfRule>
  </conditionalFormatting>
  <conditionalFormatting sqref="J35">
    <cfRule type="cellIs" dxfId="52" priority="48" operator="equal">
      <formula>"TN"</formula>
    </cfRule>
    <cfRule type="cellIs" dxfId="51" priority="49" operator="equal">
      <formula>"VĐ"</formula>
    </cfRule>
    <cfRule type="cellIs" dxfId="50" priority="50" operator="equal">
      <formula>"TH"</formula>
    </cfRule>
  </conditionalFormatting>
  <conditionalFormatting sqref="K11 O11 Q11">
    <cfRule type="cellIs" dxfId="49" priority="47" operator="equal">
      <formula>0</formula>
    </cfRule>
  </conditionalFormatting>
  <conditionalFormatting sqref="R11:AB11">
    <cfRule type="expression" dxfId="48" priority="44">
      <formula>$AL11&lt;0</formula>
    </cfRule>
  </conditionalFormatting>
  <conditionalFormatting sqref="J11">
    <cfRule type="cellIs" dxfId="47" priority="42" operator="equal">
      <formula>"VĐ"</formula>
    </cfRule>
    <cfRule type="cellIs" dxfId="46" priority="43" operator="equal">
      <formula>"TH"</formula>
    </cfRule>
  </conditionalFormatting>
  <conditionalFormatting sqref="J11">
    <cfRule type="cellIs" dxfId="45" priority="41" operator="equal">
      <formula>"TN"</formula>
    </cfRule>
    <cfRule type="cellIs" dxfId="44" priority="45" operator="equal">
      <formula>"VĐ"</formula>
    </cfRule>
    <cfRule type="cellIs" dxfId="43" priority="46" operator="equal">
      <formula>"TH"</formula>
    </cfRule>
  </conditionalFormatting>
  <conditionalFormatting sqref="C11">
    <cfRule type="cellIs" dxfId="42" priority="40" operator="equal">
      <formula>0</formula>
    </cfRule>
  </conditionalFormatting>
  <conditionalFormatting sqref="J13">
    <cfRule type="cellIs" dxfId="41" priority="36" operator="equal">
      <formula>"VĐ"</formula>
    </cfRule>
    <cfRule type="cellIs" dxfId="40" priority="37" operator="equal">
      <formula>"TH"</formula>
    </cfRule>
  </conditionalFormatting>
  <conditionalFormatting sqref="J13">
    <cfRule type="cellIs" dxfId="39" priority="35" operator="equal">
      <formula>"TN"</formula>
    </cfRule>
    <cfRule type="cellIs" dxfId="38" priority="38" operator="equal">
      <formula>"VĐ"</formula>
    </cfRule>
    <cfRule type="cellIs" dxfId="37" priority="39" operator="equal">
      <formula>"TH"</formula>
    </cfRule>
  </conditionalFormatting>
  <conditionalFormatting sqref="L34">
    <cfRule type="containsBlanks" dxfId="36" priority="34">
      <formula>LEN(TRIM(L34))=0</formula>
    </cfRule>
  </conditionalFormatting>
  <conditionalFormatting sqref="L83">
    <cfRule type="containsBlanks" dxfId="35" priority="33">
      <formula>LEN(TRIM(L83))=0</formula>
    </cfRule>
  </conditionalFormatting>
  <conditionalFormatting sqref="L44">
    <cfRule type="containsBlanks" dxfId="34" priority="26">
      <formula>LEN(TRIM(L44))=0</formula>
    </cfRule>
  </conditionalFormatting>
  <conditionalFormatting sqref="L80">
    <cfRule type="containsBlanks" dxfId="33" priority="32">
      <formula>LEN(TRIM(L80))=0</formula>
    </cfRule>
  </conditionalFormatting>
  <conditionalFormatting sqref="L48">
    <cfRule type="containsBlanks" dxfId="32" priority="19">
      <formula>LEN(TRIM(L48))=0</formula>
    </cfRule>
  </conditionalFormatting>
  <conditionalFormatting sqref="N73 N77:N78 N44:N71 N75">
    <cfRule type="cellIs" dxfId="31" priority="28" operator="equal">
      <formula>4</formula>
    </cfRule>
    <cfRule type="cellIs" dxfId="30" priority="29" operator="equal">
      <formula>3</formula>
    </cfRule>
    <cfRule type="cellIs" dxfId="29" priority="30" operator="equal">
      <formula>2</formula>
    </cfRule>
    <cfRule type="cellIs" dxfId="28" priority="31" operator="equal">
      <formula>1</formula>
    </cfRule>
  </conditionalFormatting>
  <conditionalFormatting sqref="P65:Q66 O44:O78">
    <cfRule type="cellIs" dxfId="27" priority="27" operator="equal">
      <formula>0</formula>
    </cfRule>
  </conditionalFormatting>
  <conditionalFormatting sqref="J44:J78">
    <cfRule type="cellIs" dxfId="26" priority="23" operator="equal">
      <formula>"TN"</formula>
    </cfRule>
    <cfRule type="cellIs" dxfId="25" priority="24" operator="equal">
      <formula>"VĐ"</formula>
    </cfRule>
    <cfRule type="cellIs" dxfId="24" priority="25" operator="equal">
      <formula>"TH"</formula>
    </cfRule>
  </conditionalFormatting>
  <conditionalFormatting sqref="Q48 Q53 Q57 Q59 Q63">
    <cfRule type="cellIs" dxfId="23" priority="21" operator="equal">
      <formula>0</formula>
    </cfRule>
  </conditionalFormatting>
  <conditionalFormatting sqref="P48 P53 P57 P59 P63">
    <cfRule type="cellIs" dxfId="22" priority="20" operator="equal">
      <formula>0</formula>
    </cfRule>
  </conditionalFormatting>
  <conditionalFormatting sqref="L49">
    <cfRule type="containsBlanks" dxfId="21" priority="18">
      <formula>LEN(TRIM(L49))=0</formula>
    </cfRule>
  </conditionalFormatting>
  <conditionalFormatting sqref="L67">
    <cfRule type="containsBlanks" dxfId="20" priority="17">
      <formula>LEN(TRIM(L67))=0</formula>
    </cfRule>
  </conditionalFormatting>
  <conditionalFormatting sqref="L45">
    <cfRule type="containsBlanks" dxfId="19" priority="16">
      <formula>LEN(TRIM(L45))=0</formula>
    </cfRule>
  </conditionalFormatting>
  <conditionalFormatting sqref="L46">
    <cfRule type="containsBlanks" dxfId="18" priority="15">
      <formula>LEN(TRIM(L46))=0</formula>
    </cfRule>
  </conditionalFormatting>
  <conditionalFormatting sqref="L87">
    <cfRule type="containsBlanks" dxfId="17" priority="14">
      <formula>LEN(TRIM(L87))=0</formula>
    </cfRule>
  </conditionalFormatting>
  <conditionalFormatting sqref="L81">
    <cfRule type="containsBlanks" dxfId="16" priority="13">
      <formula>LEN(TRIM(L81))=0</formula>
    </cfRule>
  </conditionalFormatting>
  <conditionalFormatting sqref="L91">
    <cfRule type="containsBlanks" dxfId="15" priority="12">
      <formula>LEN(TRIM(L91))=0</formula>
    </cfRule>
  </conditionalFormatting>
  <conditionalFormatting sqref="L90">
    <cfRule type="containsBlanks" dxfId="14" priority="11">
      <formula>LEN(TRIM(L90))=0</formula>
    </cfRule>
  </conditionalFormatting>
  <conditionalFormatting sqref="L86">
    <cfRule type="containsBlanks" dxfId="13" priority="10">
      <formula>LEN(TRIM(L86))=0</formula>
    </cfRule>
  </conditionalFormatting>
  <conditionalFormatting sqref="L84">
    <cfRule type="containsBlanks" dxfId="12" priority="9">
      <formula>LEN(TRIM(L84))=0</formula>
    </cfRule>
  </conditionalFormatting>
  <conditionalFormatting sqref="L88">
    <cfRule type="containsBlanks" dxfId="11" priority="8">
      <formula>LEN(TRIM(L88))=0</formula>
    </cfRule>
  </conditionalFormatting>
  <conditionalFormatting sqref="V81:X81 V82:Y82 V86:Y87 V89:Y94">
    <cfRule type="expression" dxfId="10" priority="7">
      <formula>$AK81&lt;0</formula>
    </cfRule>
  </conditionalFormatting>
  <conditionalFormatting sqref="V84:Y84">
    <cfRule type="expression" dxfId="9" priority="6">
      <formula>$AK84&lt;0</formula>
    </cfRule>
  </conditionalFormatting>
  <conditionalFormatting sqref="V88:Y88">
    <cfRule type="expression" dxfId="8" priority="5">
      <formula>$AK88&lt;0</formula>
    </cfRule>
  </conditionalFormatting>
  <conditionalFormatting sqref="V83:Y83">
    <cfRule type="expression" dxfId="7" priority="4">
      <formula>$AK83&lt;0</formula>
    </cfRule>
  </conditionalFormatting>
  <conditionalFormatting sqref="V80:Y80 Y81">
    <cfRule type="expression" dxfId="6" priority="3">
      <formula>$AK80&lt;0</formula>
    </cfRule>
  </conditionalFormatting>
  <conditionalFormatting sqref="V79:Y79">
    <cfRule type="expression" dxfId="5" priority="2">
      <formula>$AK79&lt;0</formula>
    </cfRule>
  </conditionalFormatting>
  <conditionalFormatting sqref="V85:Y85">
    <cfRule type="expression" dxfId="4" priority="1">
      <formula>$AK85&lt;0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colBreaks count="1" manualBreakCount="1">
    <brk id="32" min="4" max="318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2" id="{CC37C724-85E1-4F5B-9B59-414391925AA0}">
            <xm:f>COUNTIF('C:\Users\Administrator\Documents\BANG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N25:N31 N11:N23 N33:N43 N79:N101</xm:sqref>
        </x14:conditionalFormatting>
        <x14:conditionalFormatting xmlns:xm="http://schemas.microsoft.com/office/excel/2006/main">
          <x14:cfRule type="expression" priority="126" id="{99E04EFB-21A0-45D2-BE3E-422C5DE1D292}">
            <xm:f>COUNTIF('C:\Users\Administrator\Documents\BANG TONG HOP\[14.11.xlsx]NOTE'!#REF!,$N24)=0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91" id="{825F4B5C-8FA7-4289-B23B-E447B2A4E34A}">
            <xm:f>COUNTIF('C:\Users\Administrator\Documents\BANG TONG HOP\[14.11.xlsx]NOTE'!#REF!,$N32)=0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22" id="{6392CA98-1104-4088-A296-19DC78A49AFB}">
            <xm:f>COUNTIF('C:\Users\Administrator\Documents\BANG TONG HOP\[14.11.xlsx]NOTE'!#REF!,$N44)=0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N73 N77:N78 N44:N71 N75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T6 V2</vt:lpstr>
      <vt:lpstr>'T6 V2'!Print_Area</vt:lpstr>
      <vt:lpstr>'T6 V2'!Print_Titles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dcterms:created xsi:type="dcterms:W3CDTF">2023-09-07T01:51:11Z</dcterms:created>
  <dcterms:modified xsi:type="dcterms:W3CDTF">2023-09-07T02:12:26Z</dcterms:modified>
</cp:coreProperties>
</file>