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Ế HOẠCH NĂM HỌC 2023-2024\"/>
    </mc:Choice>
  </mc:AlternateContent>
  <xr:revisionPtr revIDLastSave="0" documentId="13_ncr:1_{00E2ED3C-6304-471A-BCB9-AC0BB01920E0}" xr6:coauthVersionLast="40" xr6:coauthVersionMax="40" xr10:uidLastSave="{00000000-0000-0000-0000-000000000000}"/>
  <bookViews>
    <workbookView xWindow="0" yWindow="0" windowWidth="20490" windowHeight="7545" xr2:uid="{2CE13BA8-D098-4BAB-9B3B-E299FFBE1733}"/>
  </bookViews>
  <sheets>
    <sheet name="KỲ CHÍNH (V2)" sheetId="1" r:id="rId1"/>
  </sheets>
  <externalReferences>
    <externalReference r:id="rId2"/>
    <externalReference r:id="rId3"/>
  </externalReferences>
  <definedNames>
    <definedName name="_xlnm._FilterDatabase" localSheetId="0" hidden="1">'KỲ CHÍNH (V2)'!$A$10:$AW$70</definedName>
    <definedName name="_MaHe" localSheetId="0">LEFT('KỲ CHÍNH (V2)'!$E1,FIND("-",'KỲ CHÍNH (V2)'!$E1,1)+2)</definedName>
    <definedName name="_MaHeK" localSheetId="0">IF('KỲ CHÍNH (V2)'!$V1="",'KỲ CHÍNH (V2)'!$D1&amp;"-"&amp;MID('KỲ CHÍNH (V2)'!$M1,3,2),IF('KỲ CHÍNH (V2)'!G1="",'KỲ CHÍNH (V2)'!$D1&amp;"-"&amp;VLOOKUP('KỲ CHÍNH (V2)'!$W1,[1]NOTE!$J$1:$L$36,3,0),'KỲ CHÍNH (V2)'!$D1&amp;"-"&amp;VLOOKUP('KỲ CHÍNH (V2)'!$W1,[1]NOTE!$J$1:$L$36,3,0)&amp;"-"&amp;'KỲ CHÍNH (V2)'!$K1))</definedName>
    <definedName name="_MaHP" localSheetId="0">IF('KỲ CHÍNH (V2)'!$V1="",MID('KỲ CHÍNH (V2)'!$Q1,FIND("(",'KỲ CHÍNH (V2)'!$Q1,1)+1,FIND(")",'KỲ CHÍNH (V2)'!$Q1,1)-FIND("(",'KỲ CHÍNH (V2)'!$Q1,1)-1),IFERROR(LEFT('KỲ CHÍNH (V2)'!$M1,FIND("-",'KỲ CHÍNH (V2)'!$M1,1)-1),LEFT('KỲ CHÍNH (V2)'!$M1,FIND("(",'KỲ CHÍNH (V2)'!$M1,1)-1)))</definedName>
    <definedName name="_Ngay" localSheetId="0">IF('KỲ CHÍNH (V2)'!XFD1="","",CHOOSE(WEEKDAY('KỲ CHÍNH (V2)'!XFD1),"(Cnhật)","(Thứ 2)","(Thứ 3)","(Thứ 4)","(Thứ 5)","(Thứ 6)","(Thứ 7)"))</definedName>
    <definedName name="_Tong_GV" localSheetId="0">IF('KỲ CHÍNH (V2)'!$C1="","",IF(OR('KỲ CHÍNH (V2)'!$J1="VĐ",'KỲ CHÍNH (V2)'!$J1="TH"),"",SUM('KỲ CHÍNH (V2)'!$R1:$AA1)))</definedName>
    <definedName name="L_cham" localSheetId="0">IF('KỲ CHÍNH (V2)'!$L1="","",IF(OR('KỲ CHÍNH (V2)'!$J1="VĐ",'KỲ CHÍNH (V2)'!$J1="TH"),'KỲ CHÍNH (V2)'!$L1,IF('KỲ CHÍNH (V2)'!$M1="(Thứ 6)",'KỲ CHÍNH (V2)'!$L1+3,'KỲ CHÍNH (V2)'!$L1+1)))</definedName>
    <definedName name="L_He" localSheetId="0">IF('KỲ CHÍNH (V2)'!$C1="","",RIGHT('KỲ CHÍNH (V2)'!$C1,LEN('KỲ CHÍNH (V2)'!$C1)-FIND("-",'KỲ CHÍNH (V2)'!$C1,1)))</definedName>
    <definedName name="L_Loc" localSheetId="0">IF('KỲ CHÍNH (V2)'!$C1="","",INDEX([1]HP!$A$1:$BI$2334,MATCH('KỲ CHÍNH (V2)'!$D1,[1]HP!$D$1:$D$2334,0),'KỲ CHÍNH (V2)'!A$2))</definedName>
    <definedName name="L_Loc">IF(#REF!="","",INDEX([1]HP!$A$1:$BI$2334,MATCH(#REF!,[1]HP!$D$1:$D$2334,0),#REF!))</definedName>
    <definedName name="L_Loc2" localSheetId="0">IF('KỲ CHÍNH (V2)'!$AJ1="",'KỲ CHÍNH (V2)'!L_Loc,'KỲ CHÍNH (V2)'!L_Loc&amp;" ("&amp;'KỲ CHÍNH (V2)'!$AJ1&amp;")")</definedName>
    <definedName name="L_luu1" localSheetId="0">IF('KỲ CHÍNH (V2)'!$D1="","",'KỲ CHÍNH (V2)'!$AN1048576+'KỲ CHÍNH (V2)'!$Q1)</definedName>
    <definedName name="L_luu2" localSheetId="0">IF('KỲ CHÍNH (V2)'!$D1="","",IF('KỲ CHÍNH (V2)'!$AO1048576+'KỲ CHÍNH (V2)'!$Q1&gt;'KỲ CHÍNH (V2)'!$AP$2,'KỲ CHÍNH (V2)'!$Q1,IF(AND('KỲ CHÍNH (V2)'!$AO1048576+'KỲ CHÍNH (V2)'!$Q1&lt;'KỲ CHÍNH (V2)'!$AP$3,'KỲ CHÍNH (V2)'!$AO1048576+'KỲ CHÍNH (V2)'!$Q1&gt;'KỲ CHÍNH (V2)'!$AP$2),'KỲ CHÍNH (V2)'!$Q1,'KỲ CHÍNH (V2)'!$AO1048576+'KỲ CHÍNH (V2)'!$Q1)))</definedName>
    <definedName name="L_Luu3" localSheetId="0">IF('KỲ CHÍNH (V2)'!$D1="","",IF(OR('KỲ CHÍNH (V2)'!$Q1='KỲ CHÍNH (V2)'!$AO1,'KỲ CHÍNH (V2)'!$AO1&lt;'KỲ CHÍNH (V2)'!$AO1048576),'KỲ CHÍNH (V2)'!$AP1048576+1,'KỲ CHÍNH (V2)'!$AP1048576))</definedName>
    <definedName name="L_MaHP" localSheetId="0">IF('KỲ CHÍNH (V2)'!$C1="","",LEFT('KỲ CHÍNH (V2)'!$D1,FIND("-",'KỲ CHÍNH (V2)'!$D1,1)-1))</definedName>
    <definedName name="L_Nop" localSheetId="0">IF('KỲ CHÍNH (V2)'!$L1="","",IF(OR('KỲ CHÍNH (V2)'!$J1="VĐ",'KỲ CHÍNH (V2)'!$J1="TH"),'KỲ CHÍNH (V2)'!$L1+2,'KỲ CHÍNH (V2)'!$L1+7))</definedName>
    <definedName name="L_SoSV" localSheetId="0">SUMIF([1]DATA!$E$7:$E$2056,'KỲ CHÍNH (V2)'!$C1,[1]DATA!$I$7:$I$2056)</definedName>
    <definedName name="L_SP" localSheetId="0">IF('KỲ CHÍNH (V2)'!$P1=0,0,IF(LEFT('KỲ CHÍNH (V2)'!$AG1,4)="Ghép",ROUNDUP('KỲ CHÍNH (V2)'!$O1/'KỲ CHÍNH (V2)'!$P1,0)-1+1/'KỲ CHÍNH (V2)'!$AH1,ROUNDUP('KỲ CHÍNH (V2)'!$O1/'KỲ CHÍNH (V2)'!$P1,0)))</definedName>
    <definedName name="L_SV_P" localSheetId="0">IF(OR('KỲ CHÍNH (V2)'!$J1="VĐ",'KỲ CHÍNH (V2)'!$J1="TH",'KỲ CHÍNH (V2)'!$J1="TN"),0,IF('KỲ CHÍNH (V2)'!$O1&lt;40,'KỲ CHÍNH (V2)'!$O1,IF(OR(MOD('KỲ CHÍNH (V2)'!$O1,'KỲ CHÍNH (V2)'!$P$2)&lt;'KỲ CHÍNH (V2)'!$P$3,'KỲ CHÍNH (V2)'!$AI1&lt;&gt;""),'KỲ CHÍNH (V2)'!$P$2+ROUNDUP(MOD('KỲ CHÍNH (V2)'!$O1,'KỲ CHÍNH (V2)'!$P$2)/ ROUNDDOWN(('KỲ CHÍNH (V2)'!$O1/'KỲ CHÍNH (V2)'!$P$2),0),0),'KỲ CHÍNH (V2)'!$P$2)))</definedName>
    <definedName name="L_TGca" localSheetId="0">IF('KỲ CHÍNH (V2)'!$C1="","",IF('KỲ CHÍNH (V2)'!$N1=1,"7:00",IF('KỲ CHÍNH (V2)'!$N1="SA","6:59",IF('KỲ CHÍNH (V2)'!$N1=2,"9:00",IF('KỲ CHÍNH (V2)'!$N1=3,"13:00",IF('KỲ CHÍNH (V2)'!$N1="CH","12:59",IF('KỲ CHÍNH (V2)'!$N1=4,"15:00",IF('KỲ CHÍNH (V2)'!$N1=5,"18:00","6:00"))))))))</definedName>
    <definedName name="L_time" localSheetId="0">IF('KỲ CHÍNH (V2)'!$C1="","",'KỲ CHÍNH (V2)'!$L1+'KỲ CHÍNH (V2)'!$B1)</definedName>
    <definedName name="L_tt" localSheetId="0">IF('KỲ CHÍNH (V2)'!$C1="","",'KỲ CHÍNH (V2)'!$E1048576+1)</definedName>
    <definedName name="L_ttN" localSheetId="0">'KỲ CHÍNH (V2)'!XFD1+1</definedName>
    <definedName name="L_thu" comment="Tra Thứ (2-&gt;CN) của tuần" localSheetId="0">IF('KỲ CHÍNH (V2)'!$L1="","",CHOOSE(WEEKDAY('KỲ CHÍNH (V2)'!$L1),"(Cnhật)","(Thứ 2)","(Thứ 3)","(Thứ 4)","(Thứ 5)","(Thứ 6)","(Thứ 7)"))</definedName>
    <definedName name="_xlnm.Print_Area" localSheetId="0">'KỲ CHÍNH (V2)'!$E$5:$AT$70</definedName>
    <definedName name="_xlnm.Print_Titles" localSheetId="0">'KỲ CHÍNH (V2)'!$8:$9</definedName>
    <definedName name="Z_05808737_80EB_4FA6_8639_1485AD133230_.wvu.Cols" localSheetId="0" hidden="1">'KỲ CHÍNH (V2)'!$AC:$AD</definedName>
    <definedName name="Z_05808737_80EB_4FA6_8639_1485AD133230_.wvu.FilterData" localSheetId="0" hidden="1">'KỲ CHÍNH (V2)'!$E$13:$AU$27</definedName>
    <definedName name="Z_05808737_80EB_4FA6_8639_1485AD133230_.wvu.PrintArea" localSheetId="0" hidden="1">'KỲ CHÍNH (V2)'!$E$5:$AG$27</definedName>
    <definedName name="Z_05808737_80EB_4FA6_8639_1485AD133230_.wvu.PrintTitles" localSheetId="0" hidden="1">'KỲ CHÍNH (V2)'!$8:$9</definedName>
    <definedName name="Z_0ACEB0B9_6341_4083_B5BB_CA0BB230DB7E_.wvu.FilterData" localSheetId="0" hidden="1">'KỲ CHÍNH (V2)'!$A$13:$AV$27</definedName>
    <definedName name="Z_11089AD8_464E_4133_A03D_675442B59B75_.wvu.FilterData" localSheetId="0" hidden="1">'KỲ CHÍNH (V2)'!$A$13:$AW$27</definedName>
    <definedName name="Z_11089AD8_464E_4133_A03D_675442B59B75_.wvu.PrintArea" localSheetId="0" hidden="1">'KỲ CHÍNH (V2)'!$E$5:$AG$27</definedName>
    <definedName name="Z_11089AD8_464E_4133_A03D_675442B59B75_.wvu.PrintTitles" localSheetId="0" hidden="1">'KỲ CHÍNH (V2)'!$8:$9</definedName>
    <definedName name="Z_2E87AE04_ED93_4B9C_A066_CC65BDA509E7_.wvu.FilterData" localSheetId="0" hidden="1">'KỲ CHÍNH (V2)'!$A$13:$AV$27</definedName>
    <definedName name="Z_3DD363B6_961D_4127_B542_95CA43678A87_.wvu.FilterData" localSheetId="0" hidden="1">'KỲ CHÍNH (V2)'!$E$13:$AU$27</definedName>
    <definedName name="Z_581E2D13_D36A_4CA5_A619_572BC36AB02D_.wvu.FilterData" localSheetId="0" hidden="1">'KỲ CHÍNH (V2)'!$A$13:$AV$27</definedName>
    <definedName name="Z_835C5FC9_D7FE_46FC_B1D8_18C88950772D_.wvu.FilterData" localSheetId="0" hidden="1">'KỲ CHÍNH (V2)'!$A$13:$AV$27</definedName>
    <definedName name="Z_865B218C_E394_480E_B856_2D119C9FD0EA_.wvu.FilterData" localSheetId="0" hidden="1">'KỲ CHÍNH (V2)'!$A$13:$AV$27</definedName>
    <definedName name="Z_D5F4AC7D_2651_4ABE_B235_A222F057578C_.wvu.FilterData" localSheetId="0" hidden="1">'KỲ CHÍNH (V2)'!$A$13:$AW$27</definedName>
    <definedName name="Z_D5F4AC7D_2651_4ABE_B235_A222F057578C_.wvu.PrintArea" localSheetId="0" hidden="1">'KỲ CHÍNH (V2)'!$E$5:$AG$27</definedName>
    <definedName name="Z_D5F4AC7D_2651_4ABE_B235_A222F057578C_.wvu.PrintTitles" localSheetId="0" hidden="1">'KỲ CHÍNH (V2)'!$8:$9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0" i="1" l="1"/>
  <c r="AK70" i="1"/>
  <c r="AD70" i="1"/>
  <c r="AC70" i="1"/>
  <c r="P70" i="1"/>
  <c r="Q70" i="1" s="1"/>
  <c r="M70" i="1"/>
  <c r="D70" i="1"/>
  <c r="AT70" i="1" s="1"/>
  <c r="B70" i="1"/>
  <c r="A70" i="1" s="1"/>
  <c r="AD69" i="1"/>
  <c r="P69" i="1"/>
  <c r="M69" i="1"/>
  <c r="AC69" i="1" s="1"/>
  <c r="AD68" i="1"/>
  <c r="Q68" i="1"/>
  <c r="P68" i="1"/>
  <c r="M68" i="1"/>
  <c r="AC68" i="1" s="1"/>
  <c r="AD67" i="1"/>
  <c r="AC67" i="1"/>
  <c r="M67" i="1"/>
  <c r="AD66" i="1"/>
  <c r="P66" i="1"/>
  <c r="Q66" i="1" s="1"/>
  <c r="M66" i="1"/>
  <c r="AC66" i="1" s="1"/>
  <c r="AD65" i="1"/>
  <c r="P65" i="1"/>
  <c r="M65" i="1"/>
  <c r="AC65" i="1" s="1"/>
  <c r="AD64" i="1"/>
  <c r="P64" i="1"/>
  <c r="Q64" i="1" s="1"/>
  <c r="M64" i="1"/>
  <c r="AC64" i="1" s="1"/>
  <c r="AT63" i="1"/>
  <c r="AS63" i="1"/>
  <c r="AM63" i="1"/>
  <c r="AK63" i="1"/>
  <c r="AD63" i="1"/>
  <c r="Q63" i="1"/>
  <c r="AL63" i="1" s="1"/>
  <c r="P63" i="1"/>
  <c r="M63" i="1"/>
  <c r="AC63" i="1" s="1"/>
  <c r="K63" i="1"/>
  <c r="D63" i="1"/>
  <c r="AP63" i="1" s="1"/>
  <c r="B63" i="1"/>
  <c r="A63" i="1"/>
  <c r="AD62" i="1"/>
  <c r="P62" i="1"/>
  <c r="Q62" i="1" s="1"/>
  <c r="M62" i="1"/>
  <c r="AC62" i="1" s="1"/>
  <c r="AD61" i="1"/>
  <c r="M61" i="1"/>
  <c r="AC61" i="1" s="1"/>
  <c r="AD60" i="1"/>
  <c r="M60" i="1"/>
  <c r="AC60" i="1" s="1"/>
  <c r="AT59" i="1"/>
  <c r="AS59" i="1"/>
  <c r="AO59" i="1"/>
  <c r="AM59" i="1"/>
  <c r="AK59" i="1"/>
  <c r="AD59" i="1"/>
  <c r="Q59" i="1"/>
  <c r="AL59" i="1" s="1"/>
  <c r="M59" i="1"/>
  <c r="AC59" i="1" s="1"/>
  <c r="K59" i="1"/>
  <c r="D59" i="1"/>
  <c r="AP59" i="1" s="1"/>
  <c r="B59" i="1"/>
  <c r="A59" i="1"/>
  <c r="AD58" i="1"/>
  <c r="AC58" i="1"/>
  <c r="M58" i="1"/>
  <c r="AD57" i="1"/>
  <c r="AC57" i="1"/>
  <c r="M57" i="1"/>
  <c r="AD56" i="1"/>
  <c r="AC56" i="1"/>
  <c r="M56" i="1"/>
  <c r="AD55" i="1"/>
  <c r="AC55" i="1"/>
  <c r="M55" i="1"/>
  <c r="AT54" i="1"/>
  <c r="AS54" i="1"/>
  <c r="AM54" i="1"/>
  <c r="AK54" i="1"/>
  <c r="AD54" i="1"/>
  <c r="AC54" i="1"/>
  <c r="Q54" i="1"/>
  <c r="AL54" i="1" s="1"/>
  <c r="P54" i="1"/>
  <c r="M54" i="1"/>
  <c r="K54" i="1"/>
  <c r="D54" i="1"/>
  <c r="AP54" i="1" s="1"/>
  <c r="B54" i="1"/>
  <c r="A54" i="1"/>
  <c r="AD53" i="1"/>
  <c r="AC53" i="1"/>
  <c r="M53" i="1"/>
  <c r="AD52" i="1"/>
  <c r="AC52" i="1"/>
  <c r="Q52" i="1"/>
  <c r="P52" i="1"/>
  <c r="M52" i="1"/>
  <c r="AD51" i="1"/>
  <c r="AC51" i="1"/>
  <c r="P51" i="1"/>
  <c r="Q51" i="1" s="1"/>
  <c r="M51" i="1"/>
  <c r="AD50" i="1"/>
  <c r="AC50" i="1"/>
  <c r="M50" i="1"/>
  <c r="AD49" i="1"/>
  <c r="AC49" i="1"/>
  <c r="M49" i="1"/>
  <c r="AD48" i="1"/>
  <c r="AC48" i="1"/>
  <c r="M48" i="1"/>
  <c r="AT47" i="1"/>
  <c r="AS47" i="1"/>
  <c r="AO47" i="1"/>
  <c r="AM47" i="1"/>
  <c r="AK47" i="1"/>
  <c r="AD47" i="1"/>
  <c r="AC47" i="1"/>
  <c r="P47" i="1"/>
  <c r="Q47" i="1" s="1"/>
  <c r="AL47" i="1" s="1"/>
  <c r="M47" i="1"/>
  <c r="K47" i="1"/>
  <c r="D47" i="1"/>
  <c r="AP47" i="1" s="1"/>
  <c r="B47" i="1"/>
  <c r="A47" i="1"/>
  <c r="AD46" i="1"/>
  <c r="AC46" i="1"/>
  <c r="P46" i="1"/>
  <c r="Q46" i="1" s="1"/>
  <c r="M46" i="1"/>
  <c r="AT45" i="1"/>
  <c r="AS45" i="1"/>
  <c r="AO45" i="1"/>
  <c r="AM45" i="1"/>
  <c r="AK45" i="1"/>
  <c r="AD45" i="1"/>
  <c r="AC45" i="1"/>
  <c r="P45" i="1"/>
  <c r="Q45" i="1" s="1"/>
  <c r="AL45" i="1" s="1"/>
  <c r="M45" i="1"/>
  <c r="K45" i="1"/>
  <c r="D45" i="1"/>
  <c r="AP45" i="1" s="1"/>
  <c r="B45" i="1"/>
  <c r="A45" i="1"/>
  <c r="AD44" i="1"/>
  <c r="AC44" i="1"/>
  <c r="P44" i="1"/>
  <c r="Q44" i="1" s="1"/>
  <c r="M44" i="1"/>
  <c r="AD43" i="1"/>
  <c r="AC43" i="1"/>
  <c r="M43" i="1"/>
  <c r="AD42" i="1"/>
  <c r="AC42" i="1"/>
  <c r="M42" i="1"/>
  <c r="AD41" i="1"/>
  <c r="AC41" i="1"/>
  <c r="M41" i="1"/>
  <c r="AD40" i="1"/>
  <c r="AC40" i="1"/>
  <c r="M40" i="1"/>
  <c r="AD39" i="1"/>
  <c r="AC39" i="1"/>
  <c r="P39" i="1"/>
  <c r="Q39" i="1" s="1"/>
  <c r="M39" i="1"/>
  <c r="AD38" i="1"/>
  <c r="AC38" i="1"/>
  <c r="M38" i="1"/>
  <c r="AT37" i="1"/>
  <c r="AS37" i="1"/>
  <c r="AO37" i="1"/>
  <c r="AM37" i="1"/>
  <c r="AK37" i="1"/>
  <c r="AD37" i="1"/>
  <c r="AC37" i="1"/>
  <c r="P37" i="1"/>
  <c r="Q37" i="1" s="1"/>
  <c r="AL37" i="1" s="1"/>
  <c r="M37" i="1"/>
  <c r="K37" i="1"/>
  <c r="D37" i="1"/>
  <c r="AP37" i="1" s="1"/>
  <c r="B37" i="1"/>
  <c r="A37" i="1"/>
  <c r="AD36" i="1"/>
  <c r="AC36" i="1"/>
  <c r="M36" i="1"/>
  <c r="AD35" i="1"/>
  <c r="AC35" i="1"/>
  <c r="M35" i="1"/>
  <c r="AD34" i="1"/>
  <c r="AC34" i="1"/>
  <c r="M34" i="1"/>
  <c r="AD33" i="1"/>
  <c r="AC33" i="1"/>
  <c r="M33" i="1"/>
  <c r="AD32" i="1"/>
  <c r="AC32" i="1"/>
  <c r="M32" i="1"/>
  <c r="AD31" i="1"/>
  <c r="AC31" i="1"/>
  <c r="M31" i="1"/>
  <c r="AT30" i="1"/>
  <c r="AM30" i="1"/>
  <c r="AK30" i="1"/>
  <c r="AD30" i="1"/>
  <c r="AC30" i="1"/>
  <c r="P30" i="1"/>
  <c r="Q30" i="1" s="1"/>
  <c r="AL30" i="1" s="1"/>
  <c r="M30" i="1"/>
  <c r="D30" i="1"/>
  <c r="AS30" i="1" s="1"/>
  <c r="B30" i="1"/>
  <c r="A30" i="1" s="1"/>
  <c r="AT29" i="1"/>
  <c r="AS29" i="1"/>
  <c r="AP29" i="1"/>
  <c r="AM29" i="1"/>
  <c r="AK29" i="1"/>
  <c r="AD29" i="1"/>
  <c r="AC29" i="1"/>
  <c r="P29" i="1"/>
  <c r="Q29" i="1" s="1"/>
  <c r="AL29" i="1" s="1"/>
  <c r="M29" i="1"/>
  <c r="K29" i="1"/>
  <c r="D29" i="1"/>
  <c r="AO29" i="1" s="1"/>
  <c r="B29" i="1"/>
  <c r="A29" i="1"/>
  <c r="AD28" i="1"/>
  <c r="AC28" i="1"/>
  <c r="M28" i="1"/>
  <c r="AD27" i="1"/>
  <c r="AC27" i="1"/>
  <c r="M27" i="1"/>
  <c r="AT26" i="1"/>
  <c r="AS26" i="1"/>
  <c r="AO26" i="1"/>
  <c r="AM26" i="1"/>
  <c r="AK26" i="1"/>
  <c r="AD26" i="1"/>
  <c r="AC26" i="1"/>
  <c r="P26" i="1"/>
  <c r="Q26" i="1" s="1"/>
  <c r="AL26" i="1" s="1"/>
  <c r="M26" i="1"/>
  <c r="K26" i="1"/>
  <c r="D26" i="1"/>
  <c r="AP26" i="1" s="1"/>
  <c r="B26" i="1"/>
  <c r="A26" i="1"/>
  <c r="AD25" i="1"/>
  <c r="AC25" i="1"/>
  <c r="M25" i="1"/>
  <c r="AT24" i="1"/>
  <c r="AS24" i="1"/>
  <c r="AO24" i="1"/>
  <c r="AM24" i="1"/>
  <c r="AK24" i="1"/>
  <c r="AD24" i="1"/>
  <c r="AC24" i="1"/>
  <c r="P24" i="1"/>
  <c r="Q24" i="1" s="1"/>
  <c r="AL24" i="1" s="1"/>
  <c r="M24" i="1"/>
  <c r="K24" i="1"/>
  <c r="D24" i="1"/>
  <c r="AP24" i="1" s="1"/>
  <c r="B24" i="1"/>
  <c r="A24" i="1"/>
  <c r="AD23" i="1"/>
  <c r="AC23" i="1"/>
  <c r="P23" i="1"/>
  <c r="Q23" i="1" s="1"/>
  <c r="M23" i="1"/>
  <c r="AT22" i="1"/>
  <c r="AS22" i="1"/>
  <c r="AO22" i="1"/>
  <c r="AM22" i="1"/>
  <c r="AD22" i="1"/>
  <c r="AC22" i="1"/>
  <c r="Q22" i="1"/>
  <c r="AL22" i="1" s="1"/>
  <c r="P22" i="1"/>
  <c r="M22" i="1"/>
  <c r="D22" i="1"/>
  <c r="AP22" i="1" s="1"/>
  <c r="B22" i="1"/>
  <c r="A22" i="1"/>
  <c r="AT21" i="1"/>
  <c r="AS21" i="1"/>
  <c r="AP21" i="1"/>
  <c r="AM21" i="1"/>
  <c r="AL21" i="1"/>
  <c r="AD21" i="1"/>
  <c r="AC21" i="1"/>
  <c r="M21" i="1"/>
  <c r="D21" i="1"/>
  <c r="AO21" i="1" s="1"/>
  <c r="B21" i="1"/>
  <c r="A21" i="1"/>
  <c r="AT20" i="1"/>
  <c r="AS20" i="1"/>
  <c r="AO20" i="1"/>
  <c r="AM20" i="1"/>
  <c r="AK20" i="1"/>
  <c r="AD20" i="1"/>
  <c r="AC20" i="1"/>
  <c r="P20" i="1"/>
  <c r="Q20" i="1" s="1"/>
  <c r="AL20" i="1" s="1"/>
  <c r="M20" i="1"/>
  <c r="K20" i="1"/>
  <c r="D20" i="1"/>
  <c r="AP20" i="1" s="1"/>
  <c r="B20" i="1"/>
  <c r="A20" i="1"/>
  <c r="AD19" i="1"/>
  <c r="AC19" i="1"/>
  <c r="M19" i="1"/>
  <c r="AD18" i="1"/>
  <c r="AC18" i="1"/>
  <c r="M18" i="1"/>
  <c r="AD17" i="1"/>
  <c r="AC17" i="1"/>
  <c r="M17" i="1"/>
  <c r="AT16" i="1"/>
  <c r="AS16" i="1"/>
  <c r="AO16" i="1"/>
  <c r="AM16" i="1"/>
  <c r="AK16" i="1"/>
  <c r="AD16" i="1"/>
  <c r="AC16" i="1"/>
  <c r="P16" i="1"/>
  <c r="Q16" i="1" s="1"/>
  <c r="AL16" i="1" s="1"/>
  <c r="M16" i="1"/>
  <c r="K16" i="1"/>
  <c r="D16" i="1"/>
  <c r="AP16" i="1" s="1"/>
  <c r="B16" i="1"/>
  <c r="A16" i="1"/>
  <c r="AD15" i="1"/>
  <c r="AC15" i="1"/>
  <c r="M15" i="1"/>
  <c r="AT14" i="1"/>
  <c r="AS14" i="1"/>
  <c r="AO14" i="1"/>
  <c r="AM14" i="1"/>
  <c r="AK14" i="1"/>
  <c r="AD14" i="1"/>
  <c r="AC14" i="1"/>
  <c r="P14" i="1"/>
  <c r="Q14" i="1" s="1"/>
  <c r="AL14" i="1" s="1"/>
  <c r="M14" i="1"/>
  <c r="D14" i="1"/>
  <c r="B14" i="1"/>
  <c r="A14" i="1"/>
  <c r="AT13" i="1"/>
  <c r="AA3" i="1" s="1"/>
  <c r="AS13" i="1"/>
  <c r="AO13" i="1"/>
  <c r="AM13" i="1"/>
  <c r="AK13" i="1"/>
  <c r="AD13" i="1"/>
  <c r="AC13" i="1"/>
  <c r="P13" i="1"/>
  <c r="Q13" i="1" s="1"/>
  <c r="AL13" i="1" s="1"/>
  <c r="M13" i="1"/>
  <c r="K13" i="1"/>
  <c r="D13" i="1"/>
  <c r="AP13" i="1" s="1"/>
  <c r="B13" i="1"/>
  <c r="A13" i="1"/>
  <c r="AD12" i="1"/>
  <c r="AC12" i="1"/>
  <c r="M12" i="1"/>
  <c r="AD11" i="1"/>
  <c r="AC11" i="1"/>
  <c r="M11" i="1"/>
  <c r="AB2" i="1"/>
  <c r="AA2" i="1"/>
  <c r="Z2" i="1"/>
  <c r="Y2" i="1"/>
  <c r="X2" i="1"/>
  <c r="W2" i="1"/>
  <c r="V2" i="1"/>
  <c r="U2" i="1"/>
  <c r="R2" i="1"/>
  <c r="AN1" i="1"/>
  <c r="AO1" i="1" s="1"/>
  <c r="AP1" i="1" s="1"/>
  <c r="AQ1" i="1" s="1"/>
  <c r="AR1" i="1" s="1"/>
  <c r="AS1" i="1" s="1"/>
  <c r="AT1" i="1" s="1"/>
  <c r="AU1" i="1" s="1"/>
  <c r="AL1" i="1"/>
  <c r="AM1" i="1" s="1"/>
  <c r="AG1" i="1"/>
  <c r="V1" i="1"/>
  <c r="W1" i="1" s="1"/>
  <c r="X1" i="1" s="1"/>
  <c r="Y1" i="1" s="1"/>
  <c r="Z1" i="1" s="1"/>
  <c r="AA1" i="1" s="1"/>
  <c r="AB1" i="1" s="1"/>
  <c r="AC1" i="1" s="1"/>
  <c r="AD1" i="1" s="1"/>
  <c r="U1" i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B1" i="1"/>
  <c r="W3" i="1" l="1"/>
  <c r="Z3" i="1"/>
  <c r="Z4" i="1" s="1"/>
  <c r="X3" i="1"/>
  <c r="X4" i="1" s="1"/>
  <c r="V3" i="1"/>
  <c r="V4" i="1" s="1"/>
  <c r="R3" i="1"/>
  <c r="W4" i="1"/>
  <c r="AA4" i="1"/>
  <c r="U3" i="1"/>
  <c r="U4" i="1" s="1"/>
  <c r="Y3" i="1"/>
  <c r="Y4" i="1" s="1"/>
  <c r="AP14" i="1"/>
  <c r="AN14" i="1"/>
  <c r="AN21" i="1"/>
  <c r="AN29" i="1"/>
  <c r="AN30" i="1" s="1"/>
  <c r="AN13" i="1"/>
  <c r="AN16" i="1"/>
  <c r="AN20" i="1"/>
  <c r="AN22" i="1"/>
  <c r="AN24" i="1"/>
  <c r="AN26" i="1"/>
  <c r="AO30" i="1"/>
  <c r="AP30" i="1" s="1"/>
  <c r="AN37" i="1"/>
  <c r="AN45" i="1"/>
  <c r="AN47" i="1"/>
  <c r="AO54" i="1"/>
  <c r="AN59" i="1"/>
  <c r="AO63" i="1"/>
  <c r="AO70" i="1"/>
  <c r="AP70" i="1" s="1"/>
  <c r="AS70" i="1"/>
  <c r="AN54" i="1"/>
  <c r="AN63" i="1"/>
  <c r="AL70" i="1"/>
  <c r="AN70" i="1"/>
  <c r="AB3" i="1" l="1"/>
  <c r="AB4" i="1" s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G9" authorId="0" shapeId="0" xr:uid="{ED0379E6-9E33-464B-90E7-528E73B0FD2F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J9" authorId="0" shapeId="0" xr:uid="{B4EA1ED5-1A8D-41E1-B99E-D1D3521C9FE5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<sst xmlns="http://schemas.openxmlformats.org/spreadsheetml/2006/main" count="431" uniqueCount="221">
  <si>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</si>
  <si>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</si>
  <si>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</si>
  <si>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</si>
  <si>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</si>
  <si>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</si>
  <si>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</si>
  <si>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</si>
  <si>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</si>
  <si>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</si>
  <si>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</si>
  <si>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</si>
  <si>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</si>
  <si>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</si>
  <si>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</si>
  <si>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</si>
  <si>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</si>
  <si>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</si>
  <si>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</si>
  <si>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</si>
  <si>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</si>
  <si>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</si>
  <si>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</si>
  <si>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</si>
  <si>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</si>
  <si>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</si>
  <si>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V2-HỌC KỲ 1 - NĂM HỌC 2023-2024-KỲ CHÍNH THÁNG 9,10</t>
  </si>
  <si>
    <t>S
T
T</t>
  </si>
  <si>
    <t>KHÓA-NGÀNH-LỚP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</si>
  <si>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</si>
  <si>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</si>
  <si>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</si>
  <si>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</si>
  <si>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</si>
  <si>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</si>
  <si>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</si>
  <si>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</si>
  <si>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</si>
  <si>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</si>
  <si>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</si>
  <si>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</si>
  <si>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THỜI GIAN</t>
  </si>
  <si>
    <t>Giờ bắt đầu thi</t>
  </si>
  <si>
    <t>GHI CHÚ</t>
  </si>
  <si>
    <t>LƯU TRỮ</t>
  </si>
  <si>
    <t>KHOA LLCT</t>
  </si>
  <si>
    <t>KHOA CSKT</t>
  </si>
  <si>
    <t>KHOA CK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</si>
  <si>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</si>
  <si>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</si>
  <si>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</si>
  <si>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</si>
  <si>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</si>
  <si>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</si>
  <si>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</si>
  <si>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</si>
  <si>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</si>
  <si>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</si>
  <si>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(Ghép phòng)</t>
  </si>
  <si>
    <t>Số HP</t>
  </si>
  <si>
    <t>Chia đều SV</t>
  </si>
  <si>
    <t>(Tên lớp)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</si>
  <si>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</si>
  <si>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</si>
  <si>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</si>
  <si>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</si>
  <si>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</si>
  <si>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</si>
  <si>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</si>
  <si>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72DCTM</t>
  </si>
  <si>
    <t>DC3HT51</t>
  </si>
  <si>
    <t>An toàn và bảo mật hệ thống thông tin</t>
  </si>
  <si>
    <t>VĐ</t>
  </si>
  <si>
    <t>X</t>
  </si>
  <si>
    <t>Đợt 2</t>
  </si>
  <si>
    <t>72DCTM nhưng trong lịch thống kê lại là 73DCHT</t>
  </si>
  <si>
    <t>73DCHT</t>
  </si>
  <si>
    <t>DT02_CNTT_VINHYEN</t>
  </si>
  <si>
    <t>71DCTT</t>
  </si>
  <si>
    <t>DC3TT17</t>
  </si>
  <si>
    <t>Big Data</t>
  </si>
  <si>
    <t>Đợt 1</t>
  </si>
  <si>
    <t>71DCTM</t>
  </si>
  <si>
    <t>DC3TM26</t>
  </si>
  <si>
    <t>Các nguyên lý truyền thông</t>
  </si>
  <si>
    <t>73DCTM</t>
  </si>
  <si>
    <t>DC2HT26</t>
  </si>
  <si>
    <t>Cấu trúc dữ liệu và giải thuật</t>
  </si>
  <si>
    <t>72DCCN22,23</t>
  </si>
  <si>
    <t>DC2CN22</t>
  </si>
  <si>
    <t>Công nghệ chế tạo máy</t>
  </si>
  <si>
    <t>72DCHT,TT</t>
  </si>
  <si>
    <t>DC2TT32</t>
  </si>
  <si>
    <t>Điện toán đám mây</t>
  </si>
  <si>
    <t>73DCDT</t>
  </si>
  <si>
    <t>DC2DT68</t>
  </si>
  <si>
    <t>Điện tử tương tự</t>
  </si>
  <si>
    <t>chưa có thống kê</t>
  </si>
  <si>
    <t>71DCHT</t>
  </si>
  <si>
    <t>DC3HT23</t>
  </si>
  <si>
    <t>Hệ cơ sở tri thức</t>
  </si>
  <si>
    <t>71DCCN</t>
  </si>
  <si>
    <t>DC3CN24</t>
  </si>
  <si>
    <t>Hệ thống cơ điện tử 2</t>
  </si>
  <si>
    <t>73DCTT</t>
  </si>
  <si>
    <t>DC1TT31</t>
  </si>
  <si>
    <t>Kỹ thuật xây dựng và trình bày báo cáo</t>
  </si>
  <si>
    <t>DC3TM21</t>
  </si>
  <si>
    <t>Các vấn đề hiện đại của Mạng máy tính và truyền thông dữ liệu</t>
  </si>
  <si>
    <t xml:space="preserve"> </t>
  </si>
  <si>
    <t>DC3TT14</t>
  </si>
  <si>
    <t>Đảm bảo chất lượng phần mềm</t>
  </si>
  <si>
    <t>DC2CK63</t>
  </si>
  <si>
    <t>Đồ án chi tiết máy</t>
  </si>
  <si>
    <t>72DCDT</t>
  </si>
  <si>
    <t>DC2DT24</t>
  </si>
  <si>
    <t>Đồ án Điện tử</t>
  </si>
  <si>
    <t>DC3ME25</t>
  </si>
  <si>
    <t>Hệ thống giao thông thông minh</t>
  </si>
  <si>
    <t>DC2TT35</t>
  </si>
  <si>
    <t>Lập trình hướng đối tượng C++</t>
  </si>
  <si>
    <t>TH</t>
  </si>
  <si>
    <t>73DCCN</t>
  </si>
  <si>
    <t>DC2CN18</t>
  </si>
  <si>
    <t>Linh kiện điện tử</t>
  </si>
  <si>
    <t>DC3TM43</t>
  </si>
  <si>
    <t>Đồ án Phân tích và Thiết kế mạng máy tính</t>
  </si>
  <si>
    <t>DC1LL08-DCK72</t>
  </si>
  <si>
    <t>DC3HT43</t>
  </si>
  <si>
    <t>Hệ thống thông tin địa lý - GIS</t>
  </si>
  <si>
    <t>DC2DT34</t>
  </si>
  <si>
    <t>Kỹ thuật phần mềm ứng dụng</t>
  </si>
  <si>
    <t>72DCHT,TT,TM</t>
  </si>
  <si>
    <t>DC2HT36</t>
  </si>
  <si>
    <t>Lập trình trên môi trường Web</t>
  </si>
  <si>
    <t>DC2CN27</t>
  </si>
  <si>
    <t>Lý thuyết mạch</t>
  </si>
  <si>
    <t>DC2DT23</t>
  </si>
  <si>
    <t>Ngôn ngữ lập trình C/C++</t>
  </si>
  <si>
    <t>73DCTT,TM</t>
  </si>
  <si>
    <t>DC2HT12</t>
  </si>
  <si>
    <t>Nguyên lý Hệ điều hành</t>
  </si>
  <si>
    <t>73DCTT,TM nhưng thống kê có cả ngành HT</t>
  </si>
  <si>
    <t>71DCHT,TT</t>
  </si>
  <si>
    <t>DC3HT41</t>
  </si>
  <si>
    <t>Kiểm thử phần mềm</t>
  </si>
  <si>
    <t>DC2DT29</t>
  </si>
  <si>
    <t>Kỹ thuật vi xử lý và ứng dụng</t>
  </si>
  <si>
    <t>DC3TM22</t>
  </si>
  <si>
    <t>Lập trình mạng</t>
  </si>
  <si>
    <t>DC3HT31</t>
  </si>
  <si>
    <t>Lập trình di động</t>
  </si>
  <si>
    <t>71DCDT</t>
  </si>
  <si>
    <t>DC3DT41</t>
  </si>
  <si>
    <t>Mạng viễn thông</t>
  </si>
  <si>
    <t>DC2HT13</t>
  </si>
  <si>
    <t>Nhập môn mạng máy tính</t>
  </si>
  <si>
    <t>DC3HT16</t>
  </si>
  <si>
    <t>Nhập môn Xử lý ảnh</t>
  </si>
  <si>
    <t>DC3TT19</t>
  </si>
  <si>
    <t>Quy trình và công cụ phát triển phần mềm</t>
  </si>
  <si>
    <t>DC3CN28</t>
  </si>
  <si>
    <t>Robotics</t>
  </si>
  <si>
    <t>71DCCN21_71DCCN22</t>
  </si>
  <si>
    <t>DC3ME63</t>
  </si>
  <si>
    <t>Tự động hóa quá trình sản xuất</t>
  </si>
  <si>
    <t>DC2CK58</t>
  </si>
  <si>
    <t>Truyền động thủy lực và khí nén</t>
  </si>
  <si>
    <t>DC2DT65</t>
  </si>
  <si>
    <t>Xử lý tín hiệu số</t>
  </si>
  <si>
    <t>DC3HT32</t>
  </si>
  <si>
    <t>Quản lý dự án phần mềm</t>
  </si>
  <si>
    <t>DC1ME57</t>
  </si>
  <si>
    <t>Toán 3</t>
  </si>
  <si>
    <t>DC3CN25</t>
  </si>
  <si>
    <t>Thiết kế và mô phỏng hệ thống cơ điện tử</t>
  </si>
  <si>
    <t>DC3TM24</t>
  </si>
  <si>
    <t>Thực hành Hệ điều hành mạng</t>
  </si>
  <si>
    <t>72DCTT</t>
  </si>
  <si>
    <t>DC3TT34</t>
  </si>
  <si>
    <t>Giao thông thông minh - ITS</t>
  </si>
  <si>
    <t>DC3OT71</t>
  </si>
  <si>
    <t>Lập trình PLC</t>
  </si>
  <si>
    <t>72DCHT</t>
  </si>
  <si>
    <t>DC3TH17</t>
  </si>
  <si>
    <t>Nhập môn tương tác người - máy</t>
  </si>
  <si>
    <t>DC3HT12</t>
  </si>
  <si>
    <t>Trí tuệ nhân tạo</t>
  </si>
  <si>
    <t>DC2CK32</t>
  </si>
  <si>
    <t>Vật liệu cơ khí</t>
  </si>
  <si>
    <t>DC2TT24</t>
  </si>
  <si>
    <t>Thương mại điện tử</t>
  </si>
  <si>
    <t>72DCCN22_72DCCN23</t>
  </si>
  <si>
    <t>DC1LL09</t>
  </si>
  <si>
    <t>Lịch sử Đảng cộng sản Việt Nam</t>
  </si>
  <si>
    <t>TN</t>
  </si>
  <si>
    <t>DC1CB35</t>
  </si>
  <si>
    <t>Tiếng Anh</t>
  </si>
  <si>
    <t>DC1LL03</t>
  </si>
  <si>
    <t>Tư tưởng Hồ Chí Minh</t>
  </si>
  <si>
    <t>72DCDT21,22</t>
  </si>
  <si>
    <t>DC2DT55</t>
  </si>
  <si>
    <t>Anten và truyền sóng</t>
  </si>
  <si>
    <t>Viết</t>
  </si>
  <si>
    <t>DC2CN24</t>
  </si>
  <si>
    <t>Động lực học hệ nhiều vật</t>
  </si>
  <si>
    <t>DC3HT18</t>
  </si>
  <si>
    <t>Tiếng anh chuyên ngành</t>
  </si>
  <si>
    <t>DC2DT28</t>
  </si>
  <si>
    <t>Trường điện từ</t>
  </si>
  <si>
    <t>DC3DT35</t>
  </si>
  <si>
    <t>Xử lý ảnh số và video số</t>
  </si>
  <si>
    <t>DC1CB97</t>
  </si>
  <si>
    <t>Phương pháp tính</t>
  </si>
  <si>
    <t>DC3DT72</t>
  </si>
  <si>
    <t>Thông tin vô tuyến</t>
  </si>
  <si>
    <t>DC2DT27</t>
  </si>
  <si>
    <t>DC1CB35-DCK72</t>
  </si>
  <si>
    <t>DC1LL05</t>
  </si>
  <si>
    <t>Pháp luật Việt Nam đại cương</t>
  </si>
  <si>
    <t>PHÂN CÔNG GIÁO VIÊN NHẬP ĐIỂM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</si>
</sst>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dd/mm"/>
  </numFmts>
  <fonts count="31" x14ac:knownFonts="1">
    <font>
      <sz val="11"/>
      <color theme="1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12"/>
      <color theme="1"/>
      <name val="Arial Narrow"/>
      <family val="2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9"/>
      <color theme="1"/>
      <name val="Arial Narrow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5" fillId="0" borderId="0"/>
  </cellStyleXfs>
  <cellXfs count="163">
    <xf numFmtId="0" fontId="0" fillId="0" borderId="0" xfId="0"/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164" fontId="2" fillId="0" borderId="0" xfId="0" applyNumberFormat="1" applyFont="1" applyAlignment="1">
      <alignment horizontal="left" shrinkToFit="1"/>
    </xf>
    <xf numFmtId="0" fontId="2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 shrinkToFit="1"/>
    </xf>
    <xf numFmtId="0" fontId="6" fillId="2" borderId="0" xfId="0" applyFont="1" applyFill="1" applyAlignment="1">
      <alignment textRotation="90"/>
    </xf>
    <xf numFmtId="0" fontId="7" fillId="2" borderId="0" xfId="0" applyFont="1" applyFill="1" applyAlignment="1">
      <alignment textRotation="90"/>
    </xf>
    <xf numFmtId="0" fontId="7" fillId="2" borderId="0" xfId="0" applyFont="1" applyFill="1" applyAlignment="1">
      <alignment horizontal="center" textRotation="90"/>
    </xf>
    <xf numFmtId="164" fontId="7" fillId="2" borderId="0" xfId="0" applyNumberFormat="1" applyFont="1" applyFill="1" applyAlignment="1">
      <alignment horizontal="center" textRotation="90"/>
    </xf>
    <xf numFmtId="0" fontId="8" fillId="2" borderId="0" xfId="0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shrinkToFi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top" wrapText="1" shrinkToFi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textRotation="90" wrapText="1"/>
    </xf>
    <xf numFmtId="164" fontId="16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textRotation="90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shrinkToFit="1"/>
    </xf>
    <xf numFmtId="0" fontId="16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1" fillId="0" borderId="0" xfId="0" applyFont="1" applyFill="1"/>
    <xf numFmtId="0" fontId="16" fillId="0" borderId="28" xfId="0" applyFont="1" applyFill="1" applyBorder="1" applyAlignment="1">
      <alignment horizontal="center" vertical="top" shrinkToFit="1"/>
    </xf>
    <xf numFmtId="0" fontId="21" fillId="0" borderId="29" xfId="0" applyFont="1" applyFill="1" applyBorder="1" applyAlignment="1">
      <alignment horizontal="center" vertical="top" shrinkToFit="1"/>
    </xf>
    <xf numFmtId="0" fontId="22" fillId="0" borderId="29" xfId="0" applyFont="1" applyFill="1" applyBorder="1" applyAlignment="1">
      <alignment horizontal="center" vertical="top" shrinkToFit="1"/>
    </xf>
    <xf numFmtId="0" fontId="22" fillId="0" borderId="29" xfId="0" applyFont="1" applyFill="1" applyBorder="1" applyAlignment="1">
      <alignment vertical="top" wrapText="1"/>
    </xf>
    <xf numFmtId="0" fontId="11" fillId="0" borderId="29" xfId="0" applyFont="1" applyFill="1" applyBorder="1" applyAlignment="1">
      <alignment horizontal="center"/>
    </xf>
    <xf numFmtId="164" fontId="11" fillId="0" borderId="29" xfId="0" applyNumberFormat="1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 vertical="top" shrinkToFit="1"/>
    </xf>
    <xf numFmtId="0" fontId="11" fillId="0" borderId="29" xfId="0" applyFont="1" applyFill="1" applyBorder="1"/>
    <xf numFmtId="165" fontId="17" fillId="0" borderId="29" xfId="0" applyNumberFormat="1" applyFont="1" applyFill="1" applyBorder="1" applyAlignment="1">
      <alignment horizontal="center" vertical="top" shrinkToFi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0" xfId="0" applyFill="1"/>
    <xf numFmtId="22" fontId="1" fillId="0" borderId="0" xfId="0" applyNumberFormat="1" applyFont="1" applyFill="1" applyAlignment="1">
      <alignment vertical="top" shrinkToFit="1"/>
    </xf>
    <xf numFmtId="0" fontId="1" fillId="0" borderId="0" xfId="0" applyFont="1" applyFill="1" applyAlignment="1">
      <alignment vertical="top" shrinkToFit="1"/>
    </xf>
    <xf numFmtId="0" fontId="26" fillId="0" borderId="0" xfId="1" applyFont="1" applyFill="1" applyAlignment="1">
      <alignment shrinkToFit="1"/>
    </xf>
    <xf numFmtId="164" fontId="23" fillId="0" borderId="29" xfId="0" applyNumberFormat="1" applyFont="1" applyFill="1" applyBorder="1" applyAlignment="1">
      <alignment horizontal="center" vertical="top" shrinkToFit="1"/>
    </xf>
    <xf numFmtId="12" fontId="22" fillId="0" borderId="29" xfId="0" applyNumberFormat="1" applyFont="1" applyFill="1" applyBorder="1" applyAlignment="1">
      <alignment vertical="top"/>
    </xf>
    <xf numFmtId="0" fontId="17" fillId="0" borderId="29" xfId="0" applyFont="1" applyFill="1" applyBorder="1" applyAlignment="1">
      <alignment horizontal="center" vertical="top" shrinkToFit="1"/>
    </xf>
    <xf numFmtId="0" fontId="16" fillId="0" borderId="29" xfId="0" applyFont="1" applyFill="1" applyBorder="1" applyAlignment="1">
      <alignment horizontal="center" vertical="top" shrinkToFit="1"/>
    </xf>
    <xf numFmtId="165" fontId="17" fillId="0" borderId="31" xfId="0" applyNumberFormat="1" applyFont="1" applyFill="1" applyBorder="1" applyAlignment="1">
      <alignment horizontal="center" vertical="top" shrinkToFit="1"/>
    </xf>
    <xf numFmtId="0" fontId="3" fillId="0" borderId="3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/>
    <xf numFmtId="0" fontId="18" fillId="0" borderId="1" xfId="0" applyFont="1" applyFill="1" applyBorder="1"/>
    <xf numFmtId="0" fontId="18" fillId="0" borderId="11" xfId="0" applyFont="1" applyFill="1" applyBorder="1"/>
    <xf numFmtId="0" fontId="22" fillId="0" borderId="13" xfId="0" applyFont="1" applyFill="1" applyBorder="1" applyAlignment="1">
      <alignment horizontal="center" vertical="top" shrinkToFit="1"/>
    </xf>
    <xf numFmtId="0" fontId="22" fillId="0" borderId="1" xfId="0" applyFont="1" applyFill="1" applyBorder="1" applyAlignment="1">
      <alignment horizontal="center" vertical="top" shrinkToFit="1"/>
    </xf>
    <xf numFmtId="0" fontId="27" fillId="0" borderId="29" xfId="0" applyFont="1" applyFill="1" applyBorder="1" applyAlignment="1">
      <alignment horizontal="center" vertical="top" shrinkToFit="1"/>
    </xf>
    <xf numFmtId="0" fontId="17" fillId="0" borderId="0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/>
    </xf>
    <xf numFmtId="165" fontId="17" fillId="0" borderId="30" xfId="0" applyNumberFormat="1" applyFont="1" applyFill="1" applyBorder="1" applyAlignment="1">
      <alignment horizontal="center" vertical="top" shrinkToFit="1"/>
    </xf>
    <xf numFmtId="0" fontId="11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 vertical="top" wrapText="1"/>
    </xf>
    <xf numFmtId="0" fontId="26" fillId="0" borderId="1" xfId="1" applyFont="1" applyFill="1" applyBorder="1" applyAlignment="1">
      <alignment shrinkToFit="1"/>
    </xf>
    <xf numFmtId="0" fontId="26" fillId="0" borderId="0" xfId="1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21" fillId="0" borderId="32" xfId="0" applyFont="1" applyFill="1" applyBorder="1" applyAlignment="1">
      <alignment horizontal="center" vertical="top" shrinkToFit="1"/>
    </xf>
    <xf numFmtId="0" fontId="3" fillId="0" borderId="29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33" xfId="0" applyFill="1" applyBorder="1"/>
    <xf numFmtId="0" fontId="5" fillId="0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horizontal="center" vertical="top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33" xfId="0" applyFont="1" applyFill="1" applyBorder="1"/>
    <xf numFmtId="0" fontId="22" fillId="0" borderId="0" xfId="0" applyFont="1" applyFill="1" applyBorder="1" applyAlignment="1">
      <alignment horizontal="center" vertical="top" shrinkToFit="1"/>
    </xf>
    <xf numFmtId="0" fontId="27" fillId="0" borderId="32" xfId="0" applyFont="1" applyFill="1" applyBorder="1" applyAlignment="1">
      <alignment horizontal="center" vertical="top" shrinkToFit="1"/>
    </xf>
    <xf numFmtId="0" fontId="11" fillId="0" borderId="0" xfId="0" applyFont="1" applyFill="1" applyAlignment="1">
      <alignment horizontal="center"/>
    </xf>
    <xf numFmtId="0" fontId="5" fillId="0" borderId="0" xfId="0" applyFont="1" applyFill="1"/>
    <xf numFmtId="0" fontId="24" fillId="0" borderId="29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shrinkToFit="1"/>
    </xf>
    <xf numFmtId="22" fontId="1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 shrinkToFit="1"/>
    </xf>
    <xf numFmtId="0" fontId="3" fillId="0" borderId="0" xfId="0" applyFont="1" applyAlignment="1">
      <alignment shrinkToFit="1"/>
    </xf>
    <xf numFmtId="0" fontId="0" fillId="0" borderId="33" xfId="0" applyBorder="1"/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vertical="center" textRotation="90" wrapText="1"/>
    </xf>
    <xf numFmtId="0" fontId="16" fillId="0" borderId="17" xfId="0" applyFont="1" applyBorder="1" applyAlignment="1">
      <alignment vertical="center" textRotation="90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 shrinkToFit="1"/>
    </xf>
    <xf numFmtId="0" fontId="10" fillId="0" borderId="3" xfId="0" applyFont="1" applyBorder="1" applyAlignment="1">
      <alignment horizontal="center" vertical="top" wrapText="1" shrinkToFit="1"/>
    </xf>
    <xf numFmtId="0" fontId="10" fillId="0" borderId="14" xfId="0" applyFont="1" applyBorder="1" applyAlignment="1">
      <alignment horizontal="center" vertical="top" wrapText="1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4" xfId="1" xr:uid="{8697A066-0F70-47F5-9E3A-94239DCC4FB0}"/>
  </cellStyles>
  <dxfs count="151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36962CD4-32B2-403F-BF34-3D5C8D75D580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407D39C-2340-40F3-8C42-A6DCB3B11D76}"/>
            </a:ext>
          </a:extLst>
        </xdr:cNvPr>
        <xdr:cNvSpPr/>
      </xdr:nvSpPr>
      <xdr:spPr>
        <a:xfrm>
          <a:off x="6482116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8F0F96C1-5253-44E3-BC98-A3466EABD5AF}"/>
            </a:ext>
          </a:extLst>
        </xdr:cNvPr>
        <xdr:cNvSpPr/>
      </xdr:nvSpPr>
      <xdr:spPr>
        <a:xfrm>
          <a:off x="778255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3</xdr:col>
      <xdr:colOff>472326</xdr:colOff>
      <xdr:row>53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1FCEE4-280D-4C4F-A1C7-A6185DB11B46}"/>
            </a:ext>
          </a:extLst>
        </xdr:cNvPr>
        <xdr:cNvSpPr txBox="1"/>
      </xdr:nvSpPr>
      <xdr:spPr>
        <a:xfrm>
          <a:off x="0" y="13687425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>
            <v>0</v>
          </cell>
          <cell r="K33">
            <v>0</v>
          </cell>
          <cell r="L33">
            <v>0</v>
          </cell>
        </row>
      </sheetData>
      <sheetData sheetId="1"/>
      <sheetData sheetId="2">
        <row r="1">
          <cell r="A1"/>
          <cell r="B1"/>
          <cell r="C1" t="str">
            <v>MA</v>
          </cell>
          <cell r="D1"/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/>
          <cell r="T1"/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>
            <v>0</v>
          </cell>
          <cell r="I1305">
            <v>0</v>
          </cell>
        </row>
        <row r="1306">
          <cell r="E1306">
            <v>0</v>
          </cell>
          <cell r="I1306">
            <v>0</v>
          </cell>
        </row>
        <row r="1307">
          <cell r="E1307">
            <v>0</v>
          </cell>
          <cell r="I1307">
            <v>0</v>
          </cell>
        </row>
        <row r="1308">
          <cell r="E1308">
            <v>0</v>
          </cell>
          <cell r="I1308">
            <v>0</v>
          </cell>
        </row>
        <row r="1309">
          <cell r="E1309">
            <v>0</v>
          </cell>
          <cell r="I1309">
            <v>0</v>
          </cell>
        </row>
        <row r="1310">
          <cell r="E1310">
            <v>0</v>
          </cell>
          <cell r="I1310">
            <v>0</v>
          </cell>
        </row>
        <row r="1311">
          <cell r="E1311">
            <v>0</v>
          </cell>
          <cell r="I1311">
            <v>0</v>
          </cell>
        </row>
        <row r="1312">
          <cell r="E1312">
            <v>0</v>
          </cell>
          <cell r="I1312">
            <v>0</v>
          </cell>
        </row>
        <row r="1313">
          <cell r="E1313">
            <v>0</v>
          </cell>
          <cell r="I1313">
            <v>0</v>
          </cell>
        </row>
        <row r="1314">
          <cell r="E1314">
            <v>0</v>
          </cell>
          <cell r="I1314">
            <v>0</v>
          </cell>
        </row>
        <row r="1315">
          <cell r="E1315">
            <v>0</v>
          </cell>
          <cell r="I1315">
            <v>0</v>
          </cell>
        </row>
        <row r="1316">
          <cell r="E1316">
            <v>0</v>
          </cell>
          <cell r="I1316">
            <v>0</v>
          </cell>
        </row>
        <row r="1317">
          <cell r="E1317">
            <v>0</v>
          </cell>
          <cell r="I1317">
            <v>0</v>
          </cell>
        </row>
        <row r="1318">
          <cell r="E1318">
            <v>0</v>
          </cell>
          <cell r="I1318">
            <v>0</v>
          </cell>
        </row>
        <row r="1319">
          <cell r="E1319">
            <v>0</v>
          </cell>
          <cell r="I1319">
            <v>0</v>
          </cell>
        </row>
        <row r="1320">
          <cell r="E1320">
            <v>0</v>
          </cell>
          <cell r="I1320">
            <v>0</v>
          </cell>
        </row>
        <row r="1321">
          <cell r="E1321">
            <v>0</v>
          </cell>
          <cell r="I1321">
            <v>0</v>
          </cell>
        </row>
        <row r="1322">
          <cell r="E1322">
            <v>0</v>
          </cell>
          <cell r="I1322">
            <v>0</v>
          </cell>
        </row>
        <row r="1323">
          <cell r="E1323">
            <v>0</v>
          </cell>
          <cell r="I1323">
            <v>0</v>
          </cell>
        </row>
        <row r="1324">
          <cell r="E1324">
            <v>0</v>
          </cell>
          <cell r="I1324">
            <v>0</v>
          </cell>
        </row>
        <row r="1325">
          <cell r="E1325">
            <v>0</v>
          </cell>
          <cell r="I1325">
            <v>0</v>
          </cell>
        </row>
        <row r="1326">
          <cell r="E1326">
            <v>0</v>
          </cell>
          <cell r="I1326">
            <v>0</v>
          </cell>
        </row>
        <row r="1327">
          <cell r="E1327">
            <v>0</v>
          </cell>
          <cell r="I1327">
            <v>0</v>
          </cell>
        </row>
        <row r="1328">
          <cell r="E1328">
            <v>0</v>
          </cell>
          <cell r="I1328">
            <v>0</v>
          </cell>
        </row>
        <row r="1329">
          <cell r="E1329">
            <v>0</v>
          </cell>
          <cell r="I1329">
            <v>0</v>
          </cell>
        </row>
        <row r="1330">
          <cell r="E1330">
            <v>0</v>
          </cell>
          <cell r="I1330">
            <v>0</v>
          </cell>
        </row>
        <row r="1331">
          <cell r="E1331">
            <v>0</v>
          </cell>
          <cell r="I1331">
            <v>0</v>
          </cell>
        </row>
        <row r="1332">
          <cell r="E1332">
            <v>0</v>
          </cell>
          <cell r="I1332">
            <v>0</v>
          </cell>
        </row>
        <row r="1333">
          <cell r="E1333">
            <v>0</v>
          </cell>
          <cell r="I1333">
            <v>0</v>
          </cell>
        </row>
        <row r="1334">
          <cell r="E1334">
            <v>0</v>
          </cell>
          <cell r="I1334">
            <v>0</v>
          </cell>
        </row>
        <row r="1335">
          <cell r="E1335">
            <v>0</v>
          </cell>
          <cell r="I1335">
            <v>0</v>
          </cell>
        </row>
        <row r="1336">
          <cell r="E1336">
            <v>0</v>
          </cell>
          <cell r="I1336">
            <v>0</v>
          </cell>
        </row>
        <row r="1337">
          <cell r="E1337">
            <v>0</v>
          </cell>
          <cell r="I1337">
            <v>0</v>
          </cell>
        </row>
        <row r="1338">
          <cell r="E1338">
            <v>0</v>
          </cell>
          <cell r="I1338">
            <v>0</v>
          </cell>
        </row>
        <row r="1339">
          <cell r="E1339">
            <v>0</v>
          </cell>
          <cell r="I1339">
            <v>0</v>
          </cell>
        </row>
        <row r="1340">
          <cell r="E1340">
            <v>0</v>
          </cell>
          <cell r="I1340">
            <v>0</v>
          </cell>
        </row>
        <row r="1341">
          <cell r="E1341">
            <v>0</v>
          </cell>
          <cell r="I1341">
            <v>0</v>
          </cell>
        </row>
        <row r="1342">
          <cell r="E1342">
            <v>0</v>
          </cell>
          <cell r="I1342">
            <v>0</v>
          </cell>
        </row>
        <row r="1343">
          <cell r="E1343">
            <v>0</v>
          </cell>
          <cell r="I1343">
            <v>0</v>
          </cell>
        </row>
        <row r="1344">
          <cell r="E1344">
            <v>0</v>
          </cell>
          <cell r="I1344">
            <v>0</v>
          </cell>
        </row>
        <row r="1345">
          <cell r="E1345">
            <v>0</v>
          </cell>
          <cell r="I1345">
            <v>0</v>
          </cell>
        </row>
        <row r="1346">
          <cell r="E1346">
            <v>0</v>
          </cell>
          <cell r="I1346">
            <v>0</v>
          </cell>
        </row>
        <row r="1347">
          <cell r="E1347">
            <v>0</v>
          </cell>
          <cell r="I1347">
            <v>0</v>
          </cell>
        </row>
        <row r="1348">
          <cell r="E1348">
            <v>0</v>
          </cell>
          <cell r="I1348">
            <v>0</v>
          </cell>
        </row>
        <row r="1349">
          <cell r="E1349">
            <v>0</v>
          </cell>
          <cell r="I1349">
            <v>0</v>
          </cell>
        </row>
        <row r="1350">
          <cell r="E1350">
            <v>0</v>
          </cell>
          <cell r="I1350">
            <v>0</v>
          </cell>
        </row>
        <row r="1351">
          <cell r="E1351">
            <v>0</v>
          </cell>
          <cell r="I1351">
            <v>0</v>
          </cell>
        </row>
        <row r="1352">
          <cell r="E1352">
            <v>0</v>
          </cell>
          <cell r="I1352">
            <v>0</v>
          </cell>
        </row>
        <row r="1353">
          <cell r="E1353">
            <v>0</v>
          </cell>
          <cell r="I1353">
            <v>0</v>
          </cell>
        </row>
        <row r="1354">
          <cell r="E1354">
            <v>0</v>
          </cell>
          <cell r="I1354">
            <v>0</v>
          </cell>
        </row>
        <row r="1355">
          <cell r="E1355">
            <v>0</v>
          </cell>
          <cell r="I1355">
            <v>0</v>
          </cell>
        </row>
        <row r="1356">
          <cell r="E1356">
            <v>0</v>
          </cell>
          <cell r="I1356">
            <v>0</v>
          </cell>
        </row>
        <row r="1357">
          <cell r="E1357">
            <v>0</v>
          </cell>
          <cell r="I1357">
            <v>0</v>
          </cell>
        </row>
        <row r="1358">
          <cell r="E1358">
            <v>0</v>
          </cell>
          <cell r="I1358">
            <v>0</v>
          </cell>
        </row>
        <row r="1359">
          <cell r="E1359">
            <v>0</v>
          </cell>
          <cell r="I1359">
            <v>0</v>
          </cell>
        </row>
        <row r="1360">
          <cell r="E1360">
            <v>0</v>
          </cell>
          <cell r="I1360">
            <v>0</v>
          </cell>
        </row>
        <row r="1361">
          <cell r="E1361">
            <v>0</v>
          </cell>
          <cell r="I1361">
            <v>0</v>
          </cell>
        </row>
        <row r="1362">
          <cell r="E1362">
            <v>0</v>
          </cell>
          <cell r="I1362">
            <v>0</v>
          </cell>
        </row>
        <row r="1363">
          <cell r="E1363">
            <v>0</v>
          </cell>
          <cell r="I1363">
            <v>0</v>
          </cell>
        </row>
        <row r="1364">
          <cell r="E1364">
            <v>0</v>
          </cell>
          <cell r="I1364">
            <v>0</v>
          </cell>
        </row>
        <row r="1365">
          <cell r="E1365">
            <v>0</v>
          </cell>
          <cell r="I1365">
            <v>0</v>
          </cell>
        </row>
        <row r="1366">
          <cell r="E1366">
            <v>0</v>
          </cell>
          <cell r="I1366">
            <v>0</v>
          </cell>
        </row>
        <row r="1367">
          <cell r="E1367">
            <v>0</v>
          </cell>
          <cell r="I1367">
            <v>0</v>
          </cell>
        </row>
        <row r="1368">
          <cell r="E1368">
            <v>0</v>
          </cell>
          <cell r="I1368">
            <v>0</v>
          </cell>
        </row>
        <row r="1369">
          <cell r="E1369">
            <v>0</v>
          </cell>
          <cell r="I1369">
            <v>0</v>
          </cell>
        </row>
        <row r="1370">
          <cell r="E1370">
            <v>0</v>
          </cell>
          <cell r="I1370">
            <v>0</v>
          </cell>
        </row>
        <row r="1371">
          <cell r="E1371">
            <v>0</v>
          </cell>
          <cell r="I1371">
            <v>0</v>
          </cell>
        </row>
        <row r="1372">
          <cell r="E1372">
            <v>0</v>
          </cell>
          <cell r="I1372">
            <v>0</v>
          </cell>
        </row>
        <row r="1373">
          <cell r="E1373">
            <v>0</v>
          </cell>
          <cell r="I1373">
            <v>0</v>
          </cell>
        </row>
        <row r="1374">
          <cell r="E1374">
            <v>0</v>
          </cell>
          <cell r="I1374">
            <v>0</v>
          </cell>
        </row>
        <row r="1375">
          <cell r="E1375">
            <v>0</v>
          </cell>
          <cell r="I1375">
            <v>0</v>
          </cell>
        </row>
        <row r="1376">
          <cell r="E1376">
            <v>0</v>
          </cell>
          <cell r="I1376">
            <v>0</v>
          </cell>
        </row>
        <row r="1377">
          <cell r="E1377">
            <v>0</v>
          </cell>
          <cell r="I1377">
            <v>0</v>
          </cell>
        </row>
        <row r="1378">
          <cell r="E1378">
            <v>0</v>
          </cell>
          <cell r="I1378">
            <v>0</v>
          </cell>
        </row>
        <row r="1379">
          <cell r="E1379">
            <v>0</v>
          </cell>
          <cell r="I1379">
            <v>0</v>
          </cell>
        </row>
        <row r="1380">
          <cell r="E1380">
            <v>0</v>
          </cell>
          <cell r="I1380">
            <v>0</v>
          </cell>
        </row>
        <row r="1381">
          <cell r="E1381">
            <v>0</v>
          </cell>
          <cell r="I1381">
            <v>0</v>
          </cell>
        </row>
        <row r="1382">
          <cell r="E1382">
            <v>0</v>
          </cell>
          <cell r="I1382">
            <v>0</v>
          </cell>
        </row>
        <row r="1383">
          <cell r="E1383">
            <v>0</v>
          </cell>
          <cell r="I1383">
            <v>0</v>
          </cell>
        </row>
        <row r="1384">
          <cell r="E1384">
            <v>0</v>
          </cell>
          <cell r="I1384">
            <v>0</v>
          </cell>
        </row>
        <row r="1385">
          <cell r="E1385">
            <v>0</v>
          </cell>
          <cell r="I1385">
            <v>0</v>
          </cell>
        </row>
        <row r="1386">
          <cell r="E1386">
            <v>0</v>
          </cell>
          <cell r="I1386">
            <v>0</v>
          </cell>
        </row>
        <row r="1387">
          <cell r="E1387">
            <v>0</v>
          </cell>
          <cell r="I1387">
            <v>0</v>
          </cell>
        </row>
        <row r="1388">
          <cell r="E1388">
            <v>0</v>
          </cell>
          <cell r="I1388">
            <v>0</v>
          </cell>
        </row>
        <row r="1389">
          <cell r="E1389">
            <v>0</v>
          </cell>
          <cell r="I1389">
            <v>0</v>
          </cell>
        </row>
        <row r="1390">
          <cell r="E1390">
            <v>0</v>
          </cell>
          <cell r="I1390">
            <v>0</v>
          </cell>
        </row>
        <row r="1391">
          <cell r="E1391">
            <v>0</v>
          </cell>
          <cell r="I1391">
            <v>0</v>
          </cell>
        </row>
        <row r="1392">
          <cell r="E1392">
            <v>0</v>
          </cell>
          <cell r="I1392">
            <v>0</v>
          </cell>
        </row>
        <row r="1393">
          <cell r="E1393">
            <v>0</v>
          </cell>
          <cell r="I1393">
            <v>0</v>
          </cell>
        </row>
        <row r="1394">
          <cell r="E1394">
            <v>0</v>
          </cell>
          <cell r="I1394">
            <v>0</v>
          </cell>
        </row>
        <row r="1395">
          <cell r="E1395">
            <v>0</v>
          </cell>
          <cell r="I1395">
            <v>0</v>
          </cell>
        </row>
        <row r="1396">
          <cell r="E1396">
            <v>0</v>
          </cell>
          <cell r="I1396">
            <v>0</v>
          </cell>
        </row>
        <row r="1397">
          <cell r="E1397">
            <v>0</v>
          </cell>
          <cell r="I1397">
            <v>0</v>
          </cell>
        </row>
        <row r="1398">
          <cell r="E1398">
            <v>0</v>
          </cell>
          <cell r="I1398">
            <v>0</v>
          </cell>
        </row>
        <row r="1399">
          <cell r="E1399">
            <v>0</v>
          </cell>
          <cell r="I1399">
            <v>0</v>
          </cell>
        </row>
        <row r="1400">
          <cell r="E1400">
            <v>0</v>
          </cell>
          <cell r="I1400">
            <v>0</v>
          </cell>
        </row>
        <row r="1401">
          <cell r="E1401">
            <v>0</v>
          </cell>
          <cell r="I1401">
            <v>0</v>
          </cell>
        </row>
        <row r="1402">
          <cell r="E1402">
            <v>0</v>
          </cell>
          <cell r="I1402">
            <v>0</v>
          </cell>
        </row>
        <row r="1403">
          <cell r="E1403">
            <v>0</v>
          </cell>
          <cell r="I1403">
            <v>0</v>
          </cell>
        </row>
        <row r="1404">
          <cell r="E1404">
            <v>0</v>
          </cell>
          <cell r="I1404">
            <v>0</v>
          </cell>
        </row>
        <row r="1405">
          <cell r="E1405">
            <v>0</v>
          </cell>
          <cell r="I1405">
            <v>0</v>
          </cell>
        </row>
        <row r="1406">
          <cell r="E1406">
            <v>0</v>
          </cell>
          <cell r="I1406">
            <v>0</v>
          </cell>
        </row>
        <row r="1407">
          <cell r="E1407">
            <v>0</v>
          </cell>
          <cell r="I1407">
            <v>0</v>
          </cell>
        </row>
        <row r="1408">
          <cell r="E1408">
            <v>0</v>
          </cell>
          <cell r="I1408">
            <v>0</v>
          </cell>
        </row>
        <row r="1409">
          <cell r="E1409">
            <v>0</v>
          </cell>
          <cell r="I1409">
            <v>0</v>
          </cell>
        </row>
        <row r="1410">
          <cell r="E1410">
            <v>0</v>
          </cell>
          <cell r="I1410">
            <v>0</v>
          </cell>
        </row>
        <row r="1411">
          <cell r="E1411">
            <v>0</v>
          </cell>
          <cell r="I1411">
            <v>0</v>
          </cell>
        </row>
        <row r="1412">
          <cell r="E1412">
            <v>0</v>
          </cell>
          <cell r="I1412">
            <v>0</v>
          </cell>
        </row>
        <row r="1413">
          <cell r="E1413">
            <v>0</v>
          </cell>
          <cell r="I1413">
            <v>0</v>
          </cell>
        </row>
        <row r="1414">
          <cell r="E1414">
            <v>0</v>
          </cell>
          <cell r="I1414">
            <v>0</v>
          </cell>
        </row>
        <row r="1415">
          <cell r="E1415">
            <v>0</v>
          </cell>
          <cell r="I1415">
            <v>0</v>
          </cell>
        </row>
        <row r="1416">
          <cell r="E1416">
            <v>0</v>
          </cell>
          <cell r="I1416">
            <v>0</v>
          </cell>
        </row>
        <row r="1417">
          <cell r="E1417">
            <v>0</v>
          </cell>
          <cell r="I1417">
            <v>0</v>
          </cell>
        </row>
        <row r="1418">
          <cell r="E1418">
            <v>0</v>
          </cell>
          <cell r="I1418">
            <v>0</v>
          </cell>
        </row>
        <row r="1419">
          <cell r="E1419">
            <v>0</v>
          </cell>
          <cell r="I1419">
            <v>0</v>
          </cell>
        </row>
        <row r="1420">
          <cell r="E1420">
            <v>0</v>
          </cell>
          <cell r="I1420">
            <v>0</v>
          </cell>
        </row>
        <row r="1421">
          <cell r="E1421">
            <v>0</v>
          </cell>
          <cell r="I1421">
            <v>0</v>
          </cell>
        </row>
        <row r="1422">
          <cell r="E1422">
            <v>0</v>
          </cell>
          <cell r="I1422">
            <v>0</v>
          </cell>
        </row>
        <row r="1423">
          <cell r="E1423">
            <v>0</v>
          </cell>
          <cell r="I1423">
            <v>0</v>
          </cell>
        </row>
        <row r="1424">
          <cell r="E1424">
            <v>0</v>
          </cell>
          <cell r="I1424">
            <v>0</v>
          </cell>
        </row>
        <row r="1425">
          <cell r="E1425">
            <v>0</v>
          </cell>
          <cell r="I1425">
            <v>0</v>
          </cell>
        </row>
        <row r="1426">
          <cell r="E1426">
            <v>0</v>
          </cell>
          <cell r="I1426">
            <v>0</v>
          </cell>
        </row>
        <row r="1427">
          <cell r="E1427">
            <v>0</v>
          </cell>
          <cell r="I1427">
            <v>0</v>
          </cell>
        </row>
        <row r="1428">
          <cell r="E1428">
            <v>0</v>
          </cell>
          <cell r="I1428">
            <v>0</v>
          </cell>
        </row>
        <row r="1429">
          <cell r="E1429">
            <v>0</v>
          </cell>
          <cell r="I1429">
            <v>0</v>
          </cell>
        </row>
        <row r="1430">
          <cell r="E1430">
            <v>0</v>
          </cell>
          <cell r="I1430">
            <v>0</v>
          </cell>
        </row>
        <row r="1431">
          <cell r="E1431">
            <v>0</v>
          </cell>
          <cell r="I1431">
            <v>0</v>
          </cell>
        </row>
        <row r="1432">
          <cell r="E1432">
            <v>0</v>
          </cell>
          <cell r="I1432">
            <v>0</v>
          </cell>
        </row>
        <row r="1433">
          <cell r="E1433">
            <v>0</v>
          </cell>
          <cell r="I1433">
            <v>0</v>
          </cell>
        </row>
        <row r="1434">
          <cell r="E1434">
            <v>0</v>
          </cell>
          <cell r="I1434">
            <v>0</v>
          </cell>
        </row>
        <row r="1435">
          <cell r="E1435">
            <v>0</v>
          </cell>
          <cell r="I1435">
            <v>0</v>
          </cell>
        </row>
        <row r="1436">
          <cell r="E1436">
            <v>0</v>
          </cell>
          <cell r="I1436">
            <v>0</v>
          </cell>
        </row>
        <row r="1437">
          <cell r="E1437">
            <v>0</v>
          </cell>
          <cell r="I1437">
            <v>0</v>
          </cell>
        </row>
        <row r="1438">
          <cell r="E1438">
            <v>0</v>
          </cell>
          <cell r="I1438">
            <v>0</v>
          </cell>
        </row>
        <row r="1439">
          <cell r="E1439">
            <v>0</v>
          </cell>
          <cell r="I1439">
            <v>0</v>
          </cell>
        </row>
        <row r="1440">
          <cell r="E1440">
            <v>0</v>
          </cell>
          <cell r="I1440">
            <v>0</v>
          </cell>
        </row>
        <row r="1441">
          <cell r="E1441">
            <v>0</v>
          </cell>
          <cell r="I1441">
            <v>0</v>
          </cell>
        </row>
        <row r="1442">
          <cell r="E1442">
            <v>0</v>
          </cell>
          <cell r="I1442">
            <v>0</v>
          </cell>
        </row>
        <row r="1443">
          <cell r="E1443">
            <v>0</v>
          </cell>
          <cell r="I1443">
            <v>0</v>
          </cell>
        </row>
        <row r="1444">
          <cell r="E1444">
            <v>0</v>
          </cell>
          <cell r="I1444">
            <v>0</v>
          </cell>
        </row>
        <row r="1445">
          <cell r="E1445">
            <v>0</v>
          </cell>
          <cell r="I1445">
            <v>0</v>
          </cell>
        </row>
        <row r="1446">
          <cell r="E1446">
            <v>0</v>
          </cell>
          <cell r="I1446">
            <v>0</v>
          </cell>
        </row>
        <row r="1447">
          <cell r="E1447">
            <v>0</v>
          </cell>
          <cell r="I1447">
            <v>0</v>
          </cell>
        </row>
        <row r="1448">
          <cell r="E1448">
            <v>0</v>
          </cell>
          <cell r="I1448">
            <v>0</v>
          </cell>
        </row>
        <row r="1449">
          <cell r="E1449">
            <v>0</v>
          </cell>
          <cell r="I1449">
            <v>0</v>
          </cell>
        </row>
        <row r="1450">
          <cell r="E1450">
            <v>0</v>
          </cell>
          <cell r="I1450">
            <v>0</v>
          </cell>
        </row>
        <row r="1451">
          <cell r="E1451">
            <v>0</v>
          </cell>
          <cell r="I1451">
            <v>0</v>
          </cell>
        </row>
        <row r="1452">
          <cell r="E1452">
            <v>0</v>
          </cell>
          <cell r="I1452">
            <v>0</v>
          </cell>
        </row>
        <row r="1453">
          <cell r="E1453">
            <v>0</v>
          </cell>
          <cell r="I1453">
            <v>0</v>
          </cell>
        </row>
        <row r="1454">
          <cell r="E1454">
            <v>0</v>
          </cell>
          <cell r="I1454">
            <v>0</v>
          </cell>
        </row>
        <row r="1455">
          <cell r="E1455">
            <v>0</v>
          </cell>
          <cell r="I1455">
            <v>0</v>
          </cell>
        </row>
        <row r="1456">
          <cell r="E1456">
            <v>0</v>
          </cell>
          <cell r="I1456">
            <v>0</v>
          </cell>
        </row>
        <row r="1457">
          <cell r="E1457">
            <v>0</v>
          </cell>
          <cell r="I1457">
            <v>0</v>
          </cell>
        </row>
        <row r="1458">
          <cell r="E1458">
            <v>0</v>
          </cell>
          <cell r="I1458">
            <v>0</v>
          </cell>
        </row>
        <row r="1459">
          <cell r="E1459">
            <v>0</v>
          </cell>
          <cell r="I1459">
            <v>0</v>
          </cell>
        </row>
        <row r="1460">
          <cell r="E1460">
            <v>0</v>
          </cell>
          <cell r="I1460">
            <v>0</v>
          </cell>
        </row>
        <row r="1461">
          <cell r="E1461">
            <v>0</v>
          </cell>
          <cell r="I1461">
            <v>0</v>
          </cell>
        </row>
        <row r="1462">
          <cell r="E1462">
            <v>0</v>
          </cell>
          <cell r="I1462">
            <v>0</v>
          </cell>
        </row>
        <row r="1463">
          <cell r="E1463">
            <v>0</v>
          </cell>
          <cell r="I1463">
            <v>0</v>
          </cell>
        </row>
        <row r="1464">
          <cell r="E1464">
            <v>0</v>
          </cell>
          <cell r="I1464">
            <v>0</v>
          </cell>
        </row>
        <row r="1465">
          <cell r="E1465">
            <v>0</v>
          </cell>
          <cell r="I1465">
            <v>0</v>
          </cell>
        </row>
        <row r="1466">
          <cell r="E1466">
            <v>0</v>
          </cell>
          <cell r="I1466">
            <v>0</v>
          </cell>
        </row>
        <row r="1467">
          <cell r="E1467">
            <v>0</v>
          </cell>
          <cell r="I1467">
            <v>0</v>
          </cell>
        </row>
        <row r="1468">
          <cell r="E1468">
            <v>0</v>
          </cell>
          <cell r="I1468">
            <v>0</v>
          </cell>
        </row>
        <row r="1469">
          <cell r="E1469">
            <v>0</v>
          </cell>
          <cell r="I1469">
            <v>0</v>
          </cell>
        </row>
        <row r="1470">
          <cell r="E1470">
            <v>0</v>
          </cell>
          <cell r="I1470">
            <v>0</v>
          </cell>
        </row>
        <row r="1471">
          <cell r="E1471">
            <v>0</v>
          </cell>
          <cell r="I1471">
            <v>0</v>
          </cell>
        </row>
        <row r="1472">
          <cell r="E1472">
            <v>0</v>
          </cell>
          <cell r="I1472">
            <v>0</v>
          </cell>
        </row>
        <row r="1473">
          <cell r="E1473">
            <v>0</v>
          </cell>
          <cell r="I1473">
            <v>0</v>
          </cell>
        </row>
        <row r="1474">
          <cell r="E1474">
            <v>0</v>
          </cell>
          <cell r="I1474">
            <v>0</v>
          </cell>
        </row>
        <row r="1475">
          <cell r="E1475">
            <v>0</v>
          </cell>
          <cell r="I1475">
            <v>0</v>
          </cell>
        </row>
        <row r="1476">
          <cell r="E1476">
            <v>0</v>
          </cell>
          <cell r="I1476">
            <v>0</v>
          </cell>
        </row>
        <row r="1477">
          <cell r="E1477">
            <v>0</v>
          </cell>
          <cell r="I1477">
            <v>0</v>
          </cell>
        </row>
        <row r="1478">
          <cell r="E1478">
            <v>0</v>
          </cell>
          <cell r="I1478">
            <v>0</v>
          </cell>
        </row>
        <row r="1479">
          <cell r="E1479">
            <v>0</v>
          </cell>
          <cell r="I1479">
            <v>0</v>
          </cell>
        </row>
        <row r="1480">
          <cell r="E1480">
            <v>0</v>
          </cell>
          <cell r="I1480">
            <v>0</v>
          </cell>
        </row>
        <row r="1481">
          <cell r="E1481">
            <v>0</v>
          </cell>
          <cell r="I1481">
            <v>0</v>
          </cell>
        </row>
        <row r="1482">
          <cell r="E1482">
            <v>0</v>
          </cell>
          <cell r="I1482">
            <v>0</v>
          </cell>
        </row>
        <row r="1483">
          <cell r="E1483">
            <v>0</v>
          </cell>
          <cell r="I1483">
            <v>0</v>
          </cell>
        </row>
        <row r="1484">
          <cell r="E1484">
            <v>0</v>
          </cell>
          <cell r="I1484">
            <v>0</v>
          </cell>
        </row>
        <row r="1485">
          <cell r="E1485">
            <v>0</v>
          </cell>
          <cell r="I1485">
            <v>0</v>
          </cell>
        </row>
        <row r="1486">
          <cell r="E1486">
            <v>0</v>
          </cell>
          <cell r="I1486">
            <v>0</v>
          </cell>
        </row>
        <row r="1487">
          <cell r="E1487">
            <v>0</v>
          </cell>
          <cell r="I1487">
            <v>0</v>
          </cell>
        </row>
        <row r="1488">
          <cell r="E1488">
            <v>0</v>
          </cell>
          <cell r="I1488">
            <v>0</v>
          </cell>
        </row>
        <row r="1489">
          <cell r="E1489">
            <v>0</v>
          </cell>
          <cell r="I1489">
            <v>0</v>
          </cell>
        </row>
        <row r="1490">
          <cell r="E1490">
            <v>0</v>
          </cell>
          <cell r="I1490">
            <v>0</v>
          </cell>
        </row>
        <row r="1491">
          <cell r="E1491">
            <v>0</v>
          </cell>
          <cell r="I1491">
            <v>0</v>
          </cell>
        </row>
        <row r="1492">
          <cell r="E1492">
            <v>0</v>
          </cell>
          <cell r="I1492">
            <v>0</v>
          </cell>
        </row>
        <row r="1493">
          <cell r="E1493">
            <v>0</v>
          </cell>
          <cell r="I1493">
            <v>0</v>
          </cell>
        </row>
        <row r="1494">
          <cell r="E1494">
            <v>0</v>
          </cell>
          <cell r="I1494">
            <v>0</v>
          </cell>
        </row>
        <row r="1495">
          <cell r="E1495">
            <v>0</v>
          </cell>
          <cell r="I1495">
            <v>0</v>
          </cell>
        </row>
        <row r="1496">
          <cell r="E1496">
            <v>0</v>
          </cell>
          <cell r="I1496">
            <v>0</v>
          </cell>
        </row>
        <row r="1497">
          <cell r="E1497">
            <v>0</v>
          </cell>
          <cell r="I1497">
            <v>0</v>
          </cell>
        </row>
        <row r="1498">
          <cell r="E1498">
            <v>0</v>
          </cell>
          <cell r="I1498">
            <v>0</v>
          </cell>
        </row>
        <row r="1499">
          <cell r="E1499">
            <v>0</v>
          </cell>
          <cell r="I1499">
            <v>0</v>
          </cell>
        </row>
        <row r="1500">
          <cell r="E1500">
            <v>0</v>
          </cell>
          <cell r="I1500">
            <v>0</v>
          </cell>
        </row>
        <row r="1501">
          <cell r="E1501">
            <v>0</v>
          </cell>
          <cell r="I1501">
            <v>0</v>
          </cell>
        </row>
        <row r="1502">
          <cell r="E1502">
            <v>0</v>
          </cell>
          <cell r="I1502">
            <v>0</v>
          </cell>
        </row>
        <row r="1503">
          <cell r="E1503">
            <v>0</v>
          </cell>
          <cell r="I1503">
            <v>0</v>
          </cell>
        </row>
        <row r="1504">
          <cell r="E1504">
            <v>0</v>
          </cell>
          <cell r="I1504">
            <v>0</v>
          </cell>
        </row>
        <row r="1505">
          <cell r="E1505">
            <v>0</v>
          </cell>
          <cell r="I1505">
            <v>0</v>
          </cell>
        </row>
        <row r="1506">
          <cell r="E1506">
            <v>0</v>
          </cell>
          <cell r="I1506">
            <v>0</v>
          </cell>
        </row>
        <row r="1507">
          <cell r="E1507">
            <v>0</v>
          </cell>
          <cell r="I1507">
            <v>0</v>
          </cell>
        </row>
        <row r="1508">
          <cell r="E1508">
            <v>0</v>
          </cell>
          <cell r="I1508">
            <v>0</v>
          </cell>
        </row>
        <row r="1509">
          <cell r="E1509">
            <v>0</v>
          </cell>
          <cell r="I1509">
            <v>0</v>
          </cell>
        </row>
        <row r="1510">
          <cell r="E1510">
            <v>0</v>
          </cell>
          <cell r="I1510">
            <v>0</v>
          </cell>
        </row>
        <row r="1511">
          <cell r="E1511">
            <v>0</v>
          </cell>
          <cell r="I1511">
            <v>0</v>
          </cell>
        </row>
        <row r="1512">
          <cell r="E1512">
            <v>0</v>
          </cell>
          <cell r="I1512">
            <v>0</v>
          </cell>
        </row>
        <row r="1513">
          <cell r="E1513">
            <v>0</v>
          </cell>
          <cell r="I1513">
            <v>0</v>
          </cell>
        </row>
        <row r="1514">
          <cell r="E1514">
            <v>0</v>
          </cell>
          <cell r="I1514">
            <v>0</v>
          </cell>
        </row>
        <row r="1515">
          <cell r="E1515">
            <v>0</v>
          </cell>
          <cell r="I1515">
            <v>0</v>
          </cell>
        </row>
        <row r="1516">
          <cell r="E1516">
            <v>0</v>
          </cell>
          <cell r="I1516">
            <v>0</v>
          </cell>
        </row>
        <row r="1517">
          <cell r="E1517">
            <v>0</v>
          </cell>
          <cell r="I1517">
            <v>0</v>
          </cell>
        </row>
        <row r="1518">
          <cell r="E1518">
            <v>0</v>
          </cell>
          <cell r="I1518">
            <v>0</v>
          </cell>
        </row>
        <row r="1519">
          <cell r="E1519">
            <v>0</v>
          </cell>
          <cell r="I1519">
            <v>0</v>
          </cell>
        </row>
        <row r="1520">
          <cell r="E1520">
            <v>0</v>
          </cell>
          <cell r="I1520">
            <v>0</v>
          </cell>
        </row>
        <row r="1521">
          <cell r="E1521">
            <v>0</v>
          </cell>
          <cell r="I1521">
            <v>0</v>
          </cell>
        </row>
        <row r="1522">
          <cell r="E1522">
            <v>0</v>
          </cell>
          <cell r="I1522">
            <v>0</v>
          </cell>
        </row>
        <row r="1523">
          <cell r="E1523">
            <v>0</v>
          </cell>
          <cell r="I1523">
            <v>0</v>
          </cell>
        </row>
        <row r="1524">
          <cell r="E1524">
            <v>0</v>
          </cell>
          <cell r="I1524">
            <v>0</v>
          </cell>
        </row>
        <row r="1525">
          <cell r="E1525">
            <v>0</v>
          </cell>
          <cell r="I1525">
            <v>0</v>
          </cell>
        </row>
        <row r="1526">
          <cell r="E1526">
            <v>0</v>
          </cell>
          <cell r="I1526">
            <v>0</v>
          </cell>
        </row>
        <row r="1527">
          <cell r="E1527">
            <v>0</v>
          </cell>
          <cell r="I1527">
            <v>0</v>
          </cell>
        </row>
        <row r="1528">
          <cell r="E1528">
            <v>0</v>
          </cell>
          <cell r="I1528">
            <v>0</v>
          </cell>
        </row>
        <row r="1529">
          <cell r="E1529">
            <v>0</v>
          </cell>
          <cell r="I1529">
            <v>0</v>
          </cell>
        </row>
        <row r="1530">
          <cell r="E1530">
            <v>0</v>
          </cell>
          <cell r="I1530">
            <v>0</v>
          </cell>
        </row>
        <row r="1531">
          <cell r="E1531">
            <v>0</v>
          </cell>
          <cell r="I1531">
            <v>0</v>
          </cell>
        </row>
        <row r="1532">
          <cell r="E1532">
            <v>0</v>
          </cell>
          <cell r="I1532">
            <v>0</v>
          </cell>
        </row>
        <row r="1533">
          <cell r="E1533">
            <v>0</v>
          </cell>
          <cell r="I1533">
            <v>0</v>
          </cell>
        </row>
        <row r="1534">
          <cell r="E1534">
            <v>0</v>
          </cell>
          <cell r="I1534">
            <v>0</v>
          </cell>
        </row>
        <row r="1535">
          <cell r="E1535">
            <v>0</v>
          </cell>
          <cell r="I1535">
            <v>0</v>
          </cell>
        </row>
        <row r="1536">
          <cell r="E1536">
            <v>0</v>
          </cell>
          <cell r="I1536">
            <v>0</v>
          </cell>
        </row>
        <row r="1537">
          <cell r="E1537">
            <v>0</v>
          </cell>
          <cell r="I1537">
            <v>0</v>
          </cell>
        </row>
        <row r="1538">
          <cell r="E1538">
            <v>0</v>
          </cell>
          <cell r="I1538">
            <v>0</v>
          </cell>
        </row>
        <row r="1539">
          <cell r="E1539">
            <v>0</v>
          </cell>
          <cell r="I1539">
            <v>0</v>
          </cell>
        </row>
        <row r="1540">
          <cell r="E1540">
            <v>0</v>
          </cell>
          <cell r="I1540">
            <v>0</v>
          </cell>
        </row>
        <row r="1541">
          <cell r="E1541">
            <v>0</v>
          </cell>
          <cell r="I1541">
            <v>0</v>
          </cell>
        </row>
        <row r="1542">
          <cell r="E1542">
            <v>0</v>
          </cell>
          <cell r="I1542">
            <v>0</v>
          </cell>
        </row>
        <row r="1543">
          <cell r="E1543">
            <v>0</v>
          </cell>
          <cell r="I1543">
            <v>0</v>
          </cell>
        </row>
        <row r="1544">
          <cell r="E1544">
            <v>0</v>
          </cell>
          <cell r="I1544">
            <v>0</v>
          </cell>
        </row>
        <row r="1545">
          <cell r="E1545">
            <v>0</v>
          </cell>
          <cell r="I1545">
            <v>0</v>
          </cell>
        </row>
        <row r="1546">
          <cell r="E1546">
            <v>0</v>
          </cell>
          <cell r="I1546">
            <v>0</v>
          </cell>
        </row>
        <row r="1547">
          <cell r="E1547">
            <v>0</v>
          </cell>
          <cell r="I1547">
            <v>0</v>
          </cell>
        </row>
        <row r="1548">
          <cell r="E1548">
            <v>0</v>
          </cell>
          <cell r="I1548">
            <v>0</v>
          </cell>
        </row>
        <row r="1549">
          <cell r="E1549">
            <v>0</v>
          </cell>
          <cell r="I1549">
            <v>0</v>
          </cell>
        </row>
        <row r="1550">
          <cell r="E1550">
            <v>0</v>
          </cell>
          <cell r="I1550">
            <v>0</v>
          </cell>
        </row>
        <row r="1551">
          <cell r="E1551">
            <v>0</v>
          </cell>
          <cell r="I1551">
            <v>0</v>
          </cell>
        </row>
        <row r="1552">
          <cell r="E1552">
            <v>0</v>
          </cell>
          <cell r="I1552">
            <v>0</v>
          </cell>
        </row>
        <row r="1553">
          <cell r="E1553">
            <v>0</v>
          </cell>
          <cell r="I1553">
            <v>0</v>
          </cell>
        </row>
        <row r="1554">
          <cell r="E1554">
            <v>0</v>
          </cell>
          <cell r="I1554">
            <v>0</v>
          </cell>
        </row>
        <row r="1555">
          <cell r="E1555">
            <v>0</v>
          </cell>
          <cell r="I1555">
            <v>0</v>
          </cell>
        </row>
        <row r="1556">
          <cell r="E1556">
            <v>0</v>
          </cell>
          <cell r="I1556">
            <v>0</v>
          </cell>
        </row>
        <row r="1557">
          <cell r="E1557">
            <v>0</v>
          </cell>
          <cell r="I1557">
            <v>0</v>
          </cell>
        </row>
        <row r="1558">
          <cell r="E1558">
            <v>0</v>
          </cell>
          <cell r="I1558">
            <v>0</v>
          </cell>
        </row>
        <row r="1559">
          <cell r="E1559">
            <v>0</v>
          </cell>
          <cell r="I1559">
            <v>0</v>
          </cell>
        </row>
        <row r="1560">
          <cell r="E1560">
            <v>0</v>
          </cell>
          <cell r="I1560">
            <v>0</v>
          </cell>
        </row>
        <row r="1561">
          <cell r="E1561">
            <v>0</v>
          </cell>
          <cell r="I1561">
            <v>0</v>
          </cell>
        </row>
        <row r="1562">
          <cell r="E1562">
            <v>0</v>
          </cell>
          <cell r="I1562">
            <v>0</v>
          </cell>
        </row>
        <row r="1563">
          <cell r="E1563">
            <v>0</v>
          </cell>
          <cell r="I1563">
            <v>0</v>
          </cell>
        </row>
        <row r="1564">
          <cell r="E1564">
            <v>0</v>
          </cell>
          <cell r="I1564">
            <v>0</v>
          </cell>
        </row>
        <row r="1565">
          <cell r="E1565">
            <v>0</v>
          </cell>
          <cell r="I1565">
            <v>0</v>
          </cell>
        </row>
        <row r="1566">
          <cell r="E1566">
            <v>0</v>
          </cell>
          <cell r="I1566">
            <v>0</v>
          </cell>
        </row>
        <row r="1567">
          <cell r="E1567">
            <v>0</v>
          </cell>
          <cell r="I1567">
            <v>0</v>
          </cell>
        </row>
        <row r="1568">
          <cell r="E1568">
            <v>0</v>
          </cell>
          <cell r="I1568">
            <v>0</v>
          </cell>
        </row>
        <row r="1569">
          <cell r="E1569">
            <v>0</v>
          </cell>
          <cell r="I1569">
            <v>0</v>
          </cell>
        </row>
        <row r="1570">
          <cell r="E1570">
            <v>0</v>
          </cell>
          <cell r="I1570">
            <v>0</v>
          </cell>
        </row>
        <row r="1571">
          <cell r="E1571">
            <v>0</v>
          </cell>
          <cell r="I1571">
            <v>0</v>
          </cell>
        </row>
        <row r="1572">
          <cell r="E1572">
            <v>0</v>
          </cell>
          <cell r="I1572">
            <v>0</v>
          </cell>
        </row>
        <row r="1573">
          <cell r="E1573">
            <v>0</v>
          </cell>
          <cell r="I1573">
            <v>0</v>
          </cell>
        </row>
        <row r="1574">
          <cell r="E1574">
            <v>0</v>
          </cell>
          <cell r="I1574">
            <v>0</v>
          </cell>
        </row>
        <row r="1575">
          <cell r="E1575">
            <v>0</v>
          </cell>
          <cell r="I1575">
            <v>0</v>
          </cell>
        </row>
        <row r="1576">
          <cell r="E1576">
            <v>0</v>
          </cell>
          <cell r="I1576">
            <v>0</v>
          </cell>
        </row>
        <row r="1577">
          <cell r="E1577">
            <v>0</v>
          </cell>
          <cell r="I1577">
            <v>0</v>
          </cell>
        </row>
        <row r="1578">
          <cell r="E1578">
            <v>0</v>
          </cell>
          <cell r="I1578">
            <v>0</v>
          </cell>
        </row>
        <row r="1579">
          <cell r="E1579">
            <v>0</v>
          </cell>
          <cell r="I1579">
            <v>0</v>
          </cell>
        </row>
        <row r="1580">
          <cell r="E1580">
            <v>0</v>
          </cell>
          <cell r="I1580">
            <v>0</v>
          </cell>
        </row>
        <row r="1581">
          <cell r="E1581">
            <v>0</v>
          </cell>
          <cell r="I1581">
            <v>0</v>
          </cell>
        </row>
        <row r="1582">
          <cell r="E1582">
            <v>0</v>
          </cell>
          <cell r="I1582">
            <v>0</v>
          </cell>
        </row>
        <row r="1583">
          <cell r="E1583">
            <v>0</v>
          </cell>
          <cell r="I1583">
            <v>0</v>
          </cell>
        </row>
        <row r="1584">
          <cell r="E1584">
            <v>0</v>
          </cell>
          <cell r="I1584">
            <v>0</v>
          </cell>
        </row>
        <row r="1585">
          <cell r="E1585">
            <v>0</v>
          </cell>
          <cell r="I1585">
            <v>0</v>
          </cell>
        </row>
        <row r="1586">
          <cell r="E1586">
            <v>0</v>
          </cell>
          <cell r="I1586">
            <v>0</v>
          </cell>
        </row>
        <row r="1587">
          <cell r="E1587">
            <v>0</v>
          </cell>
          <cell r="I1587">
            <v>0</v>
          </cell>
        </row>
        <row r="1588">
          <cell r="E1588">
            <v>0</v>
          </cell>
          <cell r="I1588">
            <v>0</v>
          </cell>
        </row>
        <row r="1589">
          <cell r="E1589">
            <v>0</v>
          </cell>
          <cell r="I1589">
            <v>0</v>
          </cell>
        </row>
        <row r="1590">
          <cell r="E1590">
            <v>0</v>
          </cell>
          <cell r="I1590">
            <v>0</v>
          </cell>
        </row>
        <row r="1591">
          <cell r="E1591">
            <v>0</v>
          </cell>
          <cell r="I1591">
            <v>0</v>
          </cell>
        </row>
        <row r="1592">
          <cell r="E1592">
            <v>0</v>
          </cell>
          <cell r="I1592">
            <v>0</v>
          </cell>
        </row>
        <row r="1593">
          <cell r="E1593">
            <v>0</v>
          </cell>
          <cell r="I1593">
            <v>0</v>
          </cell>
        </row>
        <row r="1594">
          <cell r="E1594">
            <v>0</v>
          </cell>
          <cell r="I1594">
            <v>0</v>
          </cell>
        </row>
        <row r="1595">
          <cell r="E1595">
            <v>0</v>
          </cell>
          <cell r="I1595">
            <v>0</v>
          </cell>
        </row>
        <row r="1596">
          <cell r="E1596">
            <v>0</v>
          </cell>
          <cell r="I1596">
            <v>0</v>
          </cell>
        </row>
        <row r="1597">
          <cell r="E1597">
            <v>0</v>
          </cell>
          <cell r="I1597">
            <v>0</v>
          </cell>
        </row>
        <row r="1598">
          <cell r="E1598">
            <v>0</v>
          </cell>
          <cell r="I1598">
            <v>0</v>
          </cell>
        </row>
        <row r="1599">
          <cell r="E1599">
            <v>0</v>
          </cell>
          <cell r="I1599">
            <v>0</v>
          </cell>
        </row>
        <row r="1600">
          <cell r="E1600">
            <v>0</v>
          </cell>
          <cell r="I1600">
            <v>0</v>
          </cell>
        </row>
        <row r="1601">
          <cell r="E1601">
            <v>0</v>
          </cell>
          <cell r="I1601">
            <v>0</v>
          </cell>
        </row>
        <row r="1602">
          <cell r="E1602">
            <v>0</v>
          </cell>
          <cell r="I1602">
            <v>0</v>
          </cell>
        </row>
        <row r="1603">
          <cell r="E1603">
            <v>0</v>
          </cell>
          <cell r="I1603">
            <v>0</v>
          </cell>
        </row>
        <row r="1604">
          <cell r="E1604">
            <v>0</v>
          </cell>
          <cell r="I1604">
            <v>0</v>
          </cell>
        </row>
        <row r="1605">
          <cell r="E1605">
            <v>0</v>
          </cell>
          <cell r="I1605">
            <v>0</v>
          </cell>
        </row>
        <row r="1606">
          <cell r="E1606">
            <v>0</v>
          </cell>
          <cell r="I1606">
            <v>0</v>
          </cell>
        </row>
        <row r="1607">
          <cell r="E1607">
            <v>0</v>
          </cell>
          <cell r="I1607">
            <v>0</v>
          </cell>
        </row>
        <row r="1608">
          <cell r="E1608">
            <v>0</v>
          </cell>
          <cell r="I1608">
            <v>0</v>
          </cell>
        </row>
        <row r="1609">
          <cell r="E1609">
            <v>0</v>
          </cell>
          <cell r="I1609">
            <v>0</v>
          </cell>
        </row>
        <row r="1610">
          <cell r="E1610">
            <v>0</v>
          </cell>
          <cell r="I1610">
            <v>0</v>
          </cell>
        </row>
        <row r="1611">
          <cell r="E1611">
            <v>0</v>
          </cell>
          <cell r="I1611">
            <v>0</v>
          </cell>
        </row>
        <row r="1612">
          <cell r="E1612">
            <v>0</v>
          </cell>
          <cell r="I1612">
            <v>0</v>
          </cell>
        </row>
        <row r="1613">
          <cell r="E1613">
            <v>0</v>
          </cell>
          <cell r="I1613">
            <v>0</v>
          </cell>
        </row>
        <row r="1614">
          <cell r="E1614">
            <v>0</v>
          </cell>
          <cell r="I1614">
            <v>0</v>
          </cell>
        </row>
        <row r="1615">
          <cell r="E1615">
            <v>0</v>
          </cell>
          <cell r="I1615">
            <v>0</v>
          </cell>
        </row>
        <row r="1616">
          <cell r="E1616">
            <v>0</v>
          </cell>
          <cell r="I1616">
            <v>0</v>
          </cell>
        </row>
        <row r="1617">
          <cell r="E1617">
            <v>0</v>
          </cell>
          <cell r="I1617">
            <v>0</v>
          </cell>
        </row>
        <row r="1618">
          <cell r="E1618">
            <v>0</v>
          </cell>
          <cell r="I1618">
            <v>0</v>
          </cell>
        </row>
        <row r="1619">
          <cell r="E1619">
            <v>0</v>
          </cell>
          <cell r="I1619">
            <v>0</v>
          </cell>
        </row>
        <row r="1620">
          <cell r="E1620">
            <v>0</v>
          </cell>
          <cell r="I1620">
            <v>0</v>
          </cell>
        </row>
        <row r="1621">
          <cell r="E1621">
            <v>0</v>
          </cell>
          <cell r="I1621">
            <v>0</v>
          </cell>
        </row>
        <row r="1622">
          <cell r="E1622">
            <v>0</v>
          </cell>
          <cell r="I1622">
            <v>0</v>
          </cell>
        </row>
        <row r="1623">
          <cell r="E1623">
            <v>0</v>
          </cell>
          <cell r="I1623">
            <v>0</v>
          </cell>
        </row>
        <row r="1624">
          <cell r="E1624">
            <v>0</v>
          </cell>
          <cell r="I1624">
            <v>0</v>
          </cell>
        </row>
        <row r="1625">
          <cell r="E1625">
            <v>0</v>
          </cell>
          <cell r="I1625">
            <v>0</v>
          </cell>
        </row>
        <row r="1626">
          <cell r="E1626">
            <v>0</v>
          </cell>
          <cell r="I1626">
            <v>0</v>
          </cell>
        </row>
        <row r="1627">
          <cell r="E1627">
            <v>0</v>
          </cell>
          <cell r="I1627">
            <v>0</v>
          </cell>
        </row>
        <row r="1628">
          <cell r="E1628">
            <v>0</v>
          </cell>
          <cell r="I1628">
            <v>0</v>
          </cell>
        </row>
        <row r="1629">
          <cell r="E1629">
            <v>0</v>
          </cell>
          <cell r="I1629">
            <v>0</v>
          </cell>
        </row>
        <row r="1630">
          <cell r="E1630">
            <v>0</v>
          </cell>
          <cell r="I1630">
            <v>0</v>
          </cell>
        </row>
        <row r="1631">
          <cell r="E1631">
            <v>0</v>
          </cell>
          <cell r="I1631">
            <v>0</v>
          </cell>
        </row>
        <row r="1632">
          <cell r="E1632">
            <v>0</v>
          </cell>
          <cell r="I1632">
            <v>0</v>
          </cell>
        </row>
        <row r="1633">
          <cell r="E1633">
            <v>0</v>
          </cell>
          <cell r="I1633">
            <v>0</v>
          </cell>
        </row>
        <row r="1634">
          <cell r="E1634">
            <v>0</v>
          </cell>
          <cell r="I1634">
            <v>0</v>
          </cell>
        </row>
        <row r="1635">
          <cell r="E1635">
            <v>0</v>
          </cell>
          <cell r="I1635">
            <v>0</v>
          </cell>
        </row>
        <row r="1636">
          <cell r="E1636">
            <v>0</v>
          </cell>
          <cell r="I1636">
            <v>0</v>
          </cell>
        </row>
        <row r="1637">
          <cell r="E1637">
            <v>0</v>
          </cell>
          <cell r="I1637">
            <v>0</v>
          </cell>
        </row>
        <row r="1638">
          <cell r="E1638">
            <v>0</v>
          </cell>
          <cell r="I1638">
            <v>0</v>
          </cell>
        </row>
        <row r="1639">
          <cell r="E1639">
            <v>0</v>
          </cell>
          <cell r="I1639">
            <v>0</v>
          </cell>
        </row>
        <row r="1640">
          <cell r="E1640">
            <v>0</v>
          </cell>
          <cell r="I1640">
            <v>0</v>
          </cell>
        </row>
        <row r="1641">
          <cell r="E1641">
            <v>0</v>
          </cell>
          <cell r="I1641">
            <v>0</v>
          </cell>
        </row>
        <row r="1642">
          <cell r="E1642">
            <v>0</v>
          </cell>
          <cell r="I1642">
            <v>0</v>
          </cell>
        </row>
        <row r="1643">
          <cell r="E1643">
            <v>0</v>
          </cell>
          <cell r="I1643">
            <v>0</v>
          </cell>
        </row>
        <row r="1644">
          <cell r="E1644">
            <v>0</v>
          </cell>
          <cell r="I1644">
            <v>0</v>
          </cell>
        </row>
        <row r="1645">
          <cell r="E1645">
            <v>0</v>
          </cell>
          <cell r="I1645">
            <v>0</v>
          </cell>
        </row>
        <row r="1646">
          <cell r="E1646">
            <v>0</v>
          </cell>
          <cell r="I1646">
            <v>0</v>
          </cell>
        </row>
        <row r="1647">
          <cell r="E1647">
            <v>0</v>
          </cell>
          <cell r="I1647">
            <v>0</v>
          </cell>
        </row>
        <row r="1648">
          <cell r="E1648">
            <v>0</v>
          </cell>
          <cell r="I1648">
            <v>0</v>
          </cell>
        </row>
        <row r="1649">
          <cell r="E1649">
            <v>0</v>
          </cell>
          <cell r="I1649">
            <v>0</v>
          </cell>
        </row>
        <row r="1650">
          <cell r="E1650">
            <v>0</v>
          </cell>
          <cell r="I1650">
            <v>0</v>
          </cell>
        </row>
        <row r="1651">
          <cell r="E1651">
            <v>0</v>
          </cell>
          <cell r="I1651">
            <v>0</v>
          </cell>
        </row>
        <row r="1652">
          <cell r="E1652">
            <v>0</v>
          </cell>
          <cell r="I1652">
            <v>0</v>
          </cell>
        </row>
        <row r="1653">
          <cell r="E1653">
            <v>0</v>
          </cell>
          <cell r="I1653">
            <v>0</v>
          </cell>
        </row>
        <row r="1654">
          <cell r="E1654">
            <v>0</v>
          </cell>
          <cell r="I1654">
            <v>0</v>
          </cell>
        </row>
        <row r="1655">
          <cell r="E1655">
            <v>0</v>
          </cell>
          <cell r="I1655">
            <v>0</v>
          </cell>
        </row>
        <row r="1656">
          <cell r="E1656">
            <v>0</v>
          </cell>
          <cell r="I1656">
            <v>0</v>
          </cell>
        </row>
        <row r="1657">
          <cell r="E1657">
            <v>0</v>
          </cell>
          <cell r="I1657">
            <v>0</v>
          </cell>
        </row>
        <row r="1658">
          <cell r="E1658">
            <v>0</v>
          </cell>
          <cell r="I1658">
            <v>0</v>
          </cell>
        </row>
        <row r="1659">
          <cell r="E1659">
            <v>0</v>
          </cell>
          <cell r="I1659">
            <v>0</v>
          </cell>
        </row>
        <row r="1660">
          <cell r="E1660">
            <v>0</v>
          </cell>
          <cell r="I1660">
            <v>0</v>
          </cell>
        </row>
        <row r="1661">
          <cell r="E1661">
            <v>0</v>
          </cell>
          <cell r="I1661">
            <v>0</v>
          </cell>
        </row>
        <row r="1662">
          <cell r="E1662">
            <v>0</v>
          </cell>
          <cell r="I1662">
            <v>0</v>
          </cell>
        </row>
        <row r="1663">
          <cell r="E1663">
            <v>0</v>
          </cell>
          <cell r="I1663">
            <v>0</v>
          </cell>
        </row>
        <row r="1664">
          <cell r="E1664">
            <v>0</v>
          </cell>
          <cell r="I1664">
            <v>0</v>
          </cell>
        </row>
        <row r="1665">
          <cell r="E1665">
            <v>0</v>
          </cell>
          <cell r="I1665">
            <v>0</v>
          </cell>
        </row>
        <row r="1666">
          <cell r="E1666">
            <v>0</v>
          </cell>
          <cell r="I1666">
            <v>0</v>
          </cell>
        </row>
        <row r="1667">
          <cell r="E1667">
            <v>0</v>
          </cell>
          <cell r="I1667">
            <v>0</v>
          </cell>
        </row>
        <row r="1668">
          <cell r="E1668">
            <v>0</v>
          </cell>
          <cell r="I1668">
            <v>0</v>
          </cell>
        </row>
        <row r="1669">
          <cell r="E1669">
            <v>0</v>
          </cell>
          <cell r="I1669">
            <v>0</v>
          </cell>
        </row>
        <row r="1670">
          <cell r="E1670">
            <v>0</v>
          </cell>
          <cell r="I1670">
            <v>0</v>
          </cell>
        </row>
        <row r="1671">
          <cell r="E1671">
            <v>0</v>
          </cell>
          <cell r="I1671">
            <v>0</v>
          </cell>
        </row>
        <row r="1672">
          <cell r="E1672">
            <v>0</v>
          </cell>
          <cell r="I1672">
            <v>0</v>
          </cell>
        </row>
        <row r="1673">
          <cell r="E1673">
            <v>0</v>
          </cell>
          <cell r="I1673">
            <v>0</v>
          </cell>
        </row>
        <row r="1674">
          <cell r="E1674">
            <v>0</v>
          </cell>
          <cell r="I1674">
            <v>0</v>
          </cell>
        </row>
        <row r="1675">
          <cell r="E1675">
            <v>0</v>
          </cell>
          <cell r="I1675">
            <v>0</v>
          </cell>
        </row>
        <row r="1676">
          <cell r="E1676">
            <v>0</v>
          </cell>
          <cell r="I1676">
            <v>0</v>
          </cell>
        </row>
        <row r="1677">
          <cell r="E1677">
            <v>0</v>
          </cell>
          <cell r="I1677">
            <v>0</v>
          </cell>
        </row>
        <row r="1678">
          <cell r="E1678">
            <v>0</v>
          </cell>
          <cell r="I1678">
            <v>0</v>
          </cell>
        </row>
        <row r="1679">
          <cell r="E1679">
            <v>0</v>
          </cell>
          <cell r="I1679">
            <v>0</v>
          </cell>
        </row>
        <row r="1680">
          <cell r="E1680">
            <v>0</v>
          </cell>
          <cell r="I1680">
            <v>0</v>
          </cell>
        </row>
        <row r="1681">
          <cell r="E1681">
            <v>0</v>
          </cell>
          <cell r="I1681">
            <v>0</v>
          </cell>
        </row>
        <row r="1682">
          <cell r="E1682">
            <v>0</v>
          </cell>
          <cell r="I1682">
            <v>0</v>
          </cell>
        </row>
        <row r="1683">
          <cell r="E1683">
            <v>0</v>
          </cell>
          <cell r="I1683">
            <v>0</v>
          </cell>
        </row>
        <row r="1684">
          <cell r="E1684">
            <v>0</v>
          </cell>
          <cell r="I1684">
            <v>0</v>
          </cell>
        </row>
        <row r="1685">
          <cell r="E1685">
            <v>0</v>
          </cell>
          <cell r="I1685">
            <v>0</v>
          </cell>
        </row>
        <row r="1686">
          <cell r="E1686">
            <v>0</v>
          </cell>
          <cell r="I1686">
            <v>0</v>
          </cell>
        </row>
        <row r="1687">
          <cell r="E1687">
            <v>0</v>
          </cell>
          <cell r="I1687">
            <v>0</v>
          </cell>
        </row>
        <row r="1688">
          <cell r="E1688">
            <v>0</v>
          </cell>
          <cell r="I1688">
            <v>0</v>
          </cell>
        </row>
        <row r="1689">
          <cell r="E1689">
            <v>0</v>
          </cell>
          <cell r="I1689">
            <v>0</v>
          </cell>
        </row>
        <row r="1690">
          <cell r="E1690">
            <v>0</v>
          </cell>
          <cell r="I1690">
            <v>0</v>
          </cell>
        </row>
        <row r="1691">
          <cell r="E1691">
            <v>0</v>
          </cell>
          <cell r="I1691">
            <v>0</v>
          </cell>
        </row>
        <row r="1692">
          <cell r="E1692">
            <v>0</v>
          </cell>
          <cell r="I1692">
            <v>0</v>
          </cell>
        </row>
        <row r="1693">
          <cell r="E1693">
            <v>0</v>
          </cell>
          <cell r="I1693">
            <v>0</v>
          </cell>
        </row>
        <row r="1694">
          <cell r="E1694">
            <v>0</v>
          </cell>
          <cell r="I1694">
            <v>0</v>
          </cell>
        </row>
        <row r="1695">
          <cell r="E1695">
            <v>0</v>
          </cell>
          <cell r="I1695">
            <v>0</v>
          </cell>
        </row>
        <row r="1696">
          <cell r="E1696">
            <v>0</v>
          </cell>
          <cell r="I1696">
            <v>0</v>
          </cell>
        </row>
        <row r="1697">
          <cell r="E1697">
            <v>0</v>
          </cell>
          <cell r="I1697">
            <v>0</v>
          </cell>
        </row>
        <row r="1698">
          <cell r="E1698">
            <v>0</v>
          </cell>
          <cell r="I1698">
            <v>0</v>
          </cell>
        </row>
        <row r="1699">
          <cell r="E1699">
            <v>0</v>
          </cell>
          <cell r="I1699">
            <v>0</v>
          </cell>
        </row>
        <row r="1700">
          <cell r="E1700">
            <v>0</v>
          </cell>
          <cell r="I1700">
            <v>0</v>
          </cell>
        </row>
        <row r="1701">
          <cell r="E1701">
            <v>0</v>
          </cell>
          <cell r="I1701">
            <v>0</v>
          </cell>
        </row>
        <row r="1702">
          <cell r="E1702">
            <v>0</v>
          </cell>
          <cell r="I1702">
            <v>0</v>
          </cell>
        </row>
        <row r="1703">
          <cell r="E1703">
            <v>0</v>
          </cell>
          <cell r="I1703">
            <v>0</v>
          </cell>
        </row>
        <row r="1704">
          <cell r="E1704">
            <v>0</v>
          </cell>
          <cell r="I1704">
            <v>0</v>
          </cell>
        </row>
        <row r="1705">
          <cell r="E1705">
            <v>0</v>
          </cell>
          <cell r="I1705">
            <v>0</v>
          </cell>
        </row>
        <row r="1706">
          <cell r="E1706">
            <v>0</v>
          </cell>
          <cell r="I1706">
            <v>0</v>
          </cell>
        </row>
        <row r="1707">
          <cell r="E1707">
            <v>0</v>
          </cell>
          <cell r="I1707">
            <v>0</v>
          </cell>
        </row>
        <row r="1708">
          <cell r="E1708">
            <v>0</v>
          </cell>
          <cell r="I1708">
            <v>0</v>
          </cell>
        </row>
        <row r="1709">
          <cell r="E1709">
            <v>0</v>
          </cell>
          <cell r="I1709">
            <v>0</v>
          </cell>
        </row>
        <row r="1710">
          <cell r="E1710">
            <v>0</v>
          </cell>
          <cell r="I1710">
            <v>0</v>
          </cell>
        </row>
        <row r="1711">
          <cell r="E1711">
            <v>0</v>
          </cell>
          <cell r="I1711">
            <v>0</v>
          </cell>
        </row>
        <row r="1712">
          <cell r="E1712">
            <v>0</v>
          </cell>
          <cell r="I1712">
            <v>0</v>
          </cell>
        </row>
        <row r="1713">
          <cell r="E1713">
            <v>0</v>
          </cell>
          <cell r="I1713">
            <v>0</v>
          </cell>
        </row>
        <row r="1714">
          <cell r="E1714">
            <v>0</v>
          </cell>
          <cell r="I1714">
            <v>0</v>
          </cell>
        </row>
        <row r="1715">
          <cell r="E1715">
            <v>0</v>
          </cell>
          <cell r="I1715">
            <v>0</v>
          </cell>
        </row>
        <row r="1716">
          <cell r="E1716">
            <v>0</v>
          </cell>
          <cell r="I1716">
            <v>0</v>
          </cell>
        </row>
        <row r="1717">
          <cell r="E1717">
            <v>0</v>
          </cell>
          <cell r="I1717">
            <v>0</v>
          </cell>
        </row>
        <row r="1718">
          <cell r="E1718">
            <v>0</v>
          </cell>
          <cell r="I1718">
            <v>0</v>
          </cell>
        </row>
        <row r="1719">
          <cell r="E1719">
            <v>0</v>
          </cell>
          <cell r="I1719">
            <v>0</v>
          </cell>
        </row>
        <row r="1720">
          <cell r="E1720">
            <v>0</v>
          </cell>
          <cell r="I1720">
            <v>0</v>
          </cell>
        </row>
        <row r="1721">
          <cell r="E1721">
            <v>0</v>
          </cell>
          <cell r="I1721">
            <v>0</v>
          </cell>
        </row>
        <row r="1722">
          <cell r="E1722">
            <v>0</v>
          </cell>
          <cell r="I1722">
            <v>0</v>
          </cell>
        </row>
        <row r="1723">
          <cell r="E1723">
            <v>0</v>
          </cell>
          <cell r="I1723">
            <v>0</v>
          </cell>
        </row>
        <row r="1724">
          <cell r="E1724">
            <v>0</v>
          </cell>
          <cell r="I1724">
            <v>0</v>
          </cell>
        </row>
        <row r="1725">
          <cell r="E1725">
            <v>0</v>
          </cell>
          <cell r="I1725">
            <v>0</v>
          </cell>
        </row>
        <row r="1726">
          <cell r="E1726">
            <v>0</v>
          </cell>
          <cell r="I1726">
            <v>0</v>
          </cell>
        </row>
        <row r="1727">
          <cell r="E1727">
            <v>0</v>
          </cell>
          <cell r="I1727">
            <v>0</v>
          </cell>
        </row>
        <row r="1728">
          <cell r="E1728">
            <v>0</v>
          </cell>
          <cell r="I1728">
            <v>0</v>
          </cell>
        </row>
        <row r="1729">
          <cell r="E1729">
            <v>0</v>
          </cell>
          <cell r="I1729">
            <v>0</v>
          </cell>
        </row>
        <row r="1730">
          <cell r="E1730">
            <v>0</v>
          </cell>
          <cell r="I1730">
            <v>0</v>
          </cell>
        </row>
        <row r="1731">
          <cell r="E1731">
            <v>0</v>
          </cell>
          <cell r="I1731">
            <v>0</v>
          </cell>
        </row>
        <row r="1732">
          <cell r="E1732">
            <v>0</v>
          </cell>
          <cell r="I1732">
            <v>0</v>
          </cell>
        </row>
        <row r="1733">
          <cell r="E1733">
            <v>0</v>
          </cell>
          <cell r="I1733">
            <v>0</v>
          </cell>
        </row>
        <row r="1734">
          <cell r="E1734">
            <v>0</v>
          </cell>
          <cell r="I1734">
            <v>0</v>
          </cell>
        </row>
        <row r="1735">
          <cell r="E1735">
            <v>0</v>
          </cell>
          <cell r="I1735">
            <v>0</v>
          </cell>
        </row>
        <row r="1736">
          <cell r="E1736">
            <v>0</v>
          </cell>
          <cell r="I1736">
            <v>0</v>
          </cell>
        </row>
        <row r="1737">
          <cell r="E1737">
            <v>0</v>
          </cell>
          <cell r="I1737">
            <v>0</v>
          </cell>
        </row>
        <row r="1738">
          <cell r="E1738">
            <v>0</v>
          </cell>
          <cell r="I1738">
            <v>0</v>
          </cell>
        </row>
        <row r="1739">
          <cell r="E1739">
            <v>0</v>
          </cell>
          <cell r="I1739">
            <v>0</v>
          </cell>
        </row>
        <row r="1740">
          <cell r="E1740">
            <v>0</v>
          </cell>
          <cell r="I1740">
            <v>0</v>
          </cell>
        </row>
        <row r="1741">
          <cell r="E1741">
            <v>0</v>
          </cell>
          <cell r="I1741">
            <v>0</v>
          </cell>
        </row>
        <row r="1742">
          <cell r="E1742">
            <v>0</v>
          </cell>
          <cell r="I1742">
            <v>0</v>
          </cell>
        </row>
        <row r="1743">
          <cell r="E1743">
            <v>0</v>
          </cell>
          <cell r="I1743">
            <v>0</v>
          </cell>
        </row>
        <row r="1744">
          <cell r="E1744">
            <v>0</v>
          </cell>
          <cell r="I1744">
            <v>0</v>
          </cell>
        </row>
        <row r="1745">
          <cell r="E1745">
            <v>0</v>
          </cell>
          <cell r="I1745">
            <v>0</v>
          </cell>
        </row>
        <row r="1746">
          <cell r="E1746">
            <v>0</v>
          </cell>
          <cell r="I1746">
            <v>0</v>
          </cell>
        </row>
        <row r="1747">
          <cell r="E1747">
            <v>0</v>
          </cell>
          <cell r="I1747">
            <v>0</v>
          </cell>
        </row>
        <row r="1748">
          <cell r="E1748">
            <v>0</v>
          </cell>
          <cell r="I1748">
            <v>0</v>
          </cell>
        </row>
        <row r="1749">
          <cell r="E1749">
            <v>0</v>
          </cell>
          <cell r="I1749">
            <v>0</v>
          </cell>
        </row>
        <row r="1750">
          <cell r="E1750">
            <v>0</v>
          </cell>
          <cell r="I1750">
            <v>0</v>
          </cell>
        </row>
        <row r="1751">
          <cell r="E1751">
            <v>0</v>
          </cell>
          <cell r="I1751">
            <v>0</v>
          </cell>
        </row>
        <row r="1752">
          <cell r="E1752">
            <v>0</v>
          </cell>
          <cell r="I1752">
            <v>0</v>
          </cell>
        </row>
        <row r="1753">
          <cell r="E1753">
            <v>0</v>
          </cell>
          <cell r="I1753">
            <v>0</v>
          </cell>
        </row>
        <row r="1754">
          <cell r="E1754">
            <v>0</v>
          </cell>
          <cell r="I1754">
            <v>0</v>
          </cell>
        </row>
        <row r="1755">
          <cell r="E1755">
            <v>0</v>
          </cell>
          <cell r="I1755">
            <v>0</v>
          </cell>
        </row>
        <row r="1756">
          <cell r="E1756">
            <v>0</v>
          </cell>
          <cell r="I1756">
            <v>0</v>
          </cell>
        </row>
        <row r="1757">
          <cell r="E1757">
            <v>0</v>
          </cell>
          <cell r="I1757">
            <v>0</v>
          </cell>
        </row>
        <row r="1758">
          <cell r="E1758">
            <v>0</v>
          </cell>
          <cell r="I1758">
            <v>0</v>
          </cell>
        </row>
        <row r="1759">
          <cell r="E1759">
            <v>0</v>
          </cell>
          <cell r="I1759">
            <v>0</v>
          </cell>
        </row>
        <row r="1760">
          <cell r="E1760">
            <v>0</v>
          </cell>
          <cell r="I1760">
            <v>0</v>
          </cell>
        </row>
        <row r="1761">
          <cell r="E1761">
            <v>0</v>
          </cell>
          <cell r="I1761">
            <v>0</v>
          </cell>
        </row>
        <row r="1762">
          <cell r="E1762">
            <v>0</v>
          </cell>
          <cell r="I1762">
            <v>0</v>
          </cell>
        </row>
        <row r="1763">
          <cell r="E1763">
            <v>0</v>
          </cell>
          <cell r="I1763">
            <v>0</v>
          </cell>
        </row>
        <row r="1764">
          <cell r="E1764">
            <v>0</v>
          </cell>
          <cell r="I1764">
            <v>0</v>
          </cell>
        </row>
        <row r="1765">
          <cell r="E1765">
            <v>0</v>
          </cell>
          <cell r="I1765">
            <v>0</v>
          </cell>
        </row>
        <row r="1766">
          <cell r="E1766">
            <v>0</v>
          </cell>
          <cell r="I1766">
            <v>0</v>
          </cell>
        </row>
        <row r="1767">
          <cell r="E1767">
            <v>0</v>
          </cell>
          <cell r="I1767">
            <v>0</v>
          </cell>
        </row>
        <row r="1768">
          <cell r="E1768">
            <v>0</v>
          </cell>
          <cell r="I1768">
            <v>0</v>
          </cell>
        </row>
        <row r="1769">
          <cell r="E1769">
            <v>0</v>
          </cell>
          <cell r="I1769">
            <v>0</v>
          </cell>
        </row>
        <row r="1770">
          <cell r="E1770">
            <v>0</v>
          </cell>
          <cell r="I1770">
            <v>0</v>
          </cell>
        </row>
        <row r="1771">
          <cell r="E1771">
            <v>0</v>
          </cell>
          <cell r="I1771">
            <v>0</v>
          </cell>
        </row>
        <row r="1772">
          <cell r="E1772">
            <v>0</v>
          </cell>
          <cell r="I1772">
            <v>0</v>
          </cell>
        </row>
        <row r="1773">
          <cell r="E1773">
            <v>0</v>
          </cell>
          <cell r="I1773">
            <v>0</v>
          </cell>
        </row>
        <row r="1774">
          <cell r="E1774">
            <v>0</v>
          </cell>
          <cell r="I1774">
            <v>0</v>
          </cell>
        </row>
        <row r="1775">
          <cell r="E1775">
            <v>0</v>
          </cell>
          <cell r="I1775">
            <v>0</v>
          </cell>
        </row>
        <row r="1776">
          <cell r="E1776">
            <v>0</v>
          </cell>
          <cell r="I1776">
            <v>0</v>
          </cell>
        </row>
        <row r="1777">
          <cell r="E1777">
            <v>0</v>
          </cell>
          <cell r="I1777">
            <v>0</v>
          </cell>
        </row>
        <row r="1778">
          <cell r="E1778">
            <v>0</v>
          </cell>
          <cell r="I1778">
            <v>0</v>
          </cell>
        </row>
        <row r="1779">
          <cell r="E1779">
            <v>0</v>
          </cell>
          <cell r="I1779">
            <v>0</v>
          </cell>
        </row>
        <row r="1780">
          <cell r="E1780">
            <v>0</v>
          </cell>
          <cell r="I17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2B2D-EB7D-4B06-BC2A-82FC6B734F96}">
  <sheetPr>
    <tabColor theme="3" tint="-0.249977111117893"/>
  </sheetPr>
  <dimension ref="A1:AW70"/>
  <sheetViews>
    <sheetView showGridLines="0" tabSelected="1" view="pageBreakPreview" topLeftCell="A5" zoomScale="73" zoomScaleNormal="70" zoomScaleSheetLayoutView="73" workbookViewId="0">
      <pane xSplit="5" ySplit="6" topLeftCell="F11" activePane="bottomRight" state="frozen"/>
      <selection activeCell="T22" sqref="T22"/>
      <selection pane="topRight" activeCell="T22" sqref="T22"/>
      <selection pane="bottomLeft" activeCell="T22" sqref="T22"/>
      <selection pane="bottomRight" activeCell="T15" sqref="T15"/>
    </sheetView>
  </sheetViews>
  <sheetFormatPr defaultRowHeight="18.75" x14ac:dyDescent="0.3"/>
  <cols>
    <col min="1" max="1" width="4.85546875" style="7" hidden="1" customWidth="1"/>
    <col min="2" max="2" width="2.28515625" style="7" hidden="1" customWidth="1"/>
    <col min="3" max="3" width="17.7109375" style="136" hidden="1" customWidth="1"/>
    <col min="4" max="4" width="6.5703125" style="8" hidden="1" customWidth="1"/>
    <col min="5" max="5" width="5.140625" style="28" customWidth="1"/>
    <col min="6" max="6" width="15.5703125" style="29" customWidth="1"/>
    <col min="7" max="7" width="12.42578125" style="29" bestFit="1" customWidth="1"/>
    <col min="8" max="8" width="45" style="28" bestFit="1" customWidth="1"/>
    <col min="9" max="9" width="5.140625" style="29" customWidth="1"/>
    <col min="10" max="10" width="6" style="29" customWidth="1"/>
    <col min="11" max="11" width="6.42578125" style="29" customWidth="1"/>
    <col min="12" max="12" width="13.85546875" style="30" customWidth="1"/>
    <col min="13" max="13" width="10" style="29" customWidth="1"/>
    <col min="14" max="14" width="4.7109375" style="29" customWidth="1"/>
    <col min="15" max="15" width="6" style="29" customWidth="1"/>
    <col min="16" max="16" width="5.28515625" style="29" customWidth="1"/>
    <col min="17" max="17" width="8.42578125" style="28" customWidth="1"/>
    <col min="18" max="21" width="7.42578125" style="29" customWidth="1"/>
    <col min="22" max="26" width="4.28515625" style="29" customWidth="1"/>
    <col min="27" max="28" width="4.7109375" style="29" customWidth="1"/>
    <col min="29" max="30" width="6.7109375" style="29" customWidth="1"/>
    <col min="31" max="32" width="11.28515625" style="29" customWidth="1"/>
    <col min="33" max="33" width="23.85546875" style="29" bestFit="1" customWidth="1"/>
    <col min="34" max="34" width="4.7109375" style="29" customWidth="1"/>
    <col min="35" max="35" width="6" style="29" customWidth="1"/>
    <col min="36" max="36" width="31.42578125" style="15" customWidth="1"/>
    <col min="37" max="37" width="5" style="29" customWidth="1"/>
    <col min="38" max="38" width="5.140625" style="29" customWidth="1"/>
    <col min="39" max="39" width="6.85546875" style="16" customWidth="1"/>
    <col min="40" max="40" width="5.28515625" style="16" customWidth="1"/>
    <col min="41" max="41" width="5.28515625" customWidth="1"/>
    <col min="42" max="42" width="10.140625" bestFit="1" customWidth="1"/>
    <col min="43" max="43" width="9.140625" style="137"/>
  </cols>
  <sheetData>
    <row r="1" spans="1:48" s="6" customFormat="1" ht="14.25" hidden="1" thickBot="1" x14ac:dyDescent="0.3">
      <c r="A1" s="1">
        <v>1</v>
      </c>
      <c r="B1" s="2">
        <f t="shared" ref="B1:AU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4">
        <f t="shared" si="0"/>
        <v>17</v>
      </c>
      <c r="R1" s="2">
        <f t="shared" si="0"/>
        <v>18</v>
      </c>
      <c r="S1" s="2"/>
      <c r="T1" s="2"/>
      <c r="U1" s="2">
        <f t="shared" si="0"/>
        <v>1</v>
      </c>
      <c r="V1" s="2">
        <f t="shared" si="0"/>
        <v>2</v>
      </c>
      <c r="W1" s="2">
        <f t="shared" si="0"/>
        <v>3</v>
      </c>
      <c r="X1" s="2">
        <f t="shared" si="0"/>
        <v>4</v>
      </c>
      <c r="Y1" s="2">
        <f t="shared" si="0"/>
        <v>5</v>
      </c>
      <c r="Z1" s="2">
        <f t="shared" si="0"/>
        <v>6</v>
      </c>
      <c r="AA1" s="2">
        <f t="shared" si="0"/>
        <v>7</v>
      </c>
      <c r="AB1" s="2">
        <f t="shared" si="0"/>
        <v>8</v>
      </c>
      <c r="AC1" s="2">
        <f t="shared" si="0"/>
        <v>9</v>
      </c>
      <c r="AD1" s="2">
        <f t="shared" si="0"/>
        <v>10</v>
      </c>
      <c r="AE1" s="2"/>
      <c r="AF1" s="2"/>
      <c r="AG1" s="2">
        <f t="shared" si="0"/>
        <v>1</v>
      </c>
      <c r="AH1" s="2"/>
      <c r="AI1" s="2"/>
      <c r="AJ1" s="5"/>
      <c r="AK1" s="2"/>
      <c r="AL1" s="2">
        <f t="shared" si="0"/>
        <v>1</v>
      </c>
      <c r="AM1" s="2">
        <f t="shared" si="0"/>
        <v>2</v>
      </c>
      <c r="AN1" s="2">
        <f t="shared" si="0"/>
        <v>3</v>
      </c>
      <c r="AO1" s="2">
        <f t="shared" si="0"/>
        <v>4</v>
      </c>
      <c r="AP1" s="2">
        <f t="shared" si="0"/>
        <v>5</v>
      </c>
      <c r="AQ1" s="2">
        <f t="shared" si="0"/>
        <v>6</v>
      </c>
      <c r="AR1" s="2">
        <f t="shared" si="0"/>
        <v>7</v>
      </c>
      <c r="AS1" s="2">
        <f t="shared" si="0"/>
        <v>8</v>
      </c>
      <c r="AT1" s="2">
        <f t="shared" si="0"/>
        <v>9</v>
      </c>
      <c r="AU1" s="2">
        <f t="shared" si="0"/>
        <v>10</v>
      </c>
    </row>
    <row r="2" spans="1:48" s="9" customFormat="1" ht="16.5" hidden="1" thickBot="1" x14ac:dyDescent="0.3">
      <c r="A2" s="7"/>
      <c r="B2" s="7"/>
      <c r="C2" s="4"/>
      <c r="D2" s="8"/>
      <c r="F2" s="10"/>
      <c r="G2" s="10"/>
      <c r="H2" s="11">
        <v>6</v>
      </c>
      <c r="I2" s="11">
        <v>7</v>
      </c>
      <c r="J2" s="11">
        <v>12</v>
      </c>
      <c r="K2" s="11">
        <v>13</v>
      </c>
      <c r="L2" s="12"/>
      <c r="M2" s="153" t="s">
        <v>0</v>
      </c>
      <c r="N2" s="153"/>
      <c r="O2" s="153"/>
      <c r="P2" s="10">
        <v>35</v>
      </c>
      <c r="R2" s="14">
        <f>SUM(R9:R27)</f>
        <v>0</v>
      </c>
      <c r="S2" s="14"/>
      <c r="T2" s="14"/>
      <c r="U2" s="14">
        <f t="shared" ref="U2:AB2" si="1">SUM(U9:U27)</f>
        <v>0</v>
      </c>
      <c r="V2" s="14">
        <f t="shared" si="1"/>
        <v>0</v>
      </c>
      <c r="W2" s="14">
        <f t="shared" si="1"/>
        <v>0</v>
      </c>
      <c r="X2" s="14">
        <f t="shared" si="1"/>
        <v>0</v>
      </c>
      <c r="Y2" s="14">
        <f t="shared" si="1"/>
        <v>0</v>
      </c>
      <c r="Z2" s="14">
        <f t="shared" si="1"/>
        <v>0</v>
      </c>
      <c r="AA2" s="14">
        <f t="shared" si="1"/>
        <v>0</v>
      </c>
      <c r="AB2" s="14">
        <f t="shared" si="1"/>
        <v>0</v>
      </c>
      <c r="AC2" s="11" t="s">
        <v>1</v>
      </c>
      <c r="AD2" s="10"/>
      <c r="AE2" s="13"/>
      <c r="AF2" s="10"/>
      <c r="AG2" s="10"/>
      <c r="AH2" s="10"/>
      <c r="AI2" s="10"/>
      <c r="AJ2" s="15"/>
      <c r="AK2" s="10"/>
      <c r="AL2" s="10"/>
      <c r="AM2" s="16"/>
      <c r="AN2" s="16"/>
      <c r="AP2" s="9">
        <v>25</v>
      </c>
      <c r="AS2" s="9">
        <v>16</v>
      </c>
      <c r="AT2" s="9">
        <v>17</v>
      </c>
    </row>
    <row r="3" spans="1:48" s="9" customFormat="1" ht="16.5" hidden="1" thickBot="1" x14ac:dyDescent="0.3">
      <c r="A3" s="7"/>
      <c r="B3" s="7"/>
      <c r="C3" s="4"/>
      <c r="D3" s="8"/>
      <c r="F3" s="10"/>
      <c r="G3" s="10"/>
      <c r="I3" s="10"/>
      <c r="J3" s="10"/>
      <c r="K3" s="10"/>
      <c r="L3" s="12"/>
      <c r="M3" s="153" t="s">
        <v>2</v>
      </c>
      <c r="N3" s="153"/>
      <c r="O3" s="153"/>
      <c r="P3" s="10">
        <v>11</v>
      </c>
      <c r="R3" s="14">
        <f>SUMIF($AT$9:$AT$27,R$9,$Q$9:$Q$27)*2</f>
        <v>0</v>
      </c>
      <c r="S3" s="14"/>
      <c r="T3" s="14"/>
      <c r="U3" s="14">
        <f t="shared" ref="U3:AA3" si="2">SUMIF($AT$9:$AT$27,U$9,$Q$9:$Q$27)*2</f>
        <v>0</v>
      </c>
      <c r="V3" s="14">
        <f t="shared" si="2"/>
        <v>0</v>
      </c>
      <c r="W3" s="14">
        <f t="shared" si="2"/>
        <v>0</v>
      </c>
      <c r="X3" s="14">
        <f t="shared" si="2"/>
        <v>0</v>
      </c>
      <c r="Y3" s="14">
        <f t="shared" si="2"/>
        <v>0</v>
      </c>
      <c r="Z3" s="14">
        <f t="shared" si="2"/>
        <v>0</v>
      </c>
      <c r="AA3" s="14">
        <f t="shared" si="2"/>
        <v>0</v>
      </c>
      <c r="AB3" s="14">
        <f>SUM(R3:AA3)</f>
        <v>0</v>
      </c>
      <c r="AC3" s="11" t="s">
        <v>3</v>
      </c>
      <c r="AD3" s="10"/>
      <c r="AE3" s="13"/>
      <c r="AF3" s="10"/>
      <c r="AG3" s="10"/>
      <c r="AH3" s="10"/>
      <c r="AI3" s="10"/>
      <c r="AJ3" s="15"/>
      <c r="AK3" s="154" t="s">
        <v>4</v>
      </c>
      <c r="AL3" s="10"/>
      <c r="AM3" s="16"/>
      <c r="AN3" s="16"/>
      <c r="AP3" s="9">
        <v>26</v>
      </c>
    </row>
    <row r="4" spans="1:48" s="9" customFormat="1" ht="45.75" hidden="1" thickBot="1" x14ac:dyDescent="0.3">
      <c r="A4" s="17" t="s">
        <v>5</v>
      </c>
      <c r="B4" s="17" t="s">
        <v>6</v>
      </c>
      <c r="C4" s="18"/>
      <c r="D4" s="19" t="s">
        <v>7</v>
      </c>
      <c r="E4" s="20" t="s">
        <v>8</v>
      </c>
      <c r="F4" s="21" t="s">
        <v>9</v>
      </c>
      <c r="G4" s="21" t="s">
        <v>10</v>
      </c>
      <c r="H4" s="20" t="s">
        <v>11</v>
      </c>
      <c r="I4" s="21" t="s">
        <v>12</v>
      </c>
      <c r="J4" s="21" t="s">
        <v>13</v>
      </c>
      <c r="K4" s="21" t="s">
        <v>14</v>
      </c>
      <c r="L4" s="22" t="s">
        <v>15</v>
      </c>
      <c r="M4" s="21" t="s">
        <v>16</v>
      </c>
      <c r="N4" s="21" t="s">
        <v>17</v>
      </c>
      <c r="O4" s="21" t="s">
        <v>18</v>
      </c>
      <c r="P4" s="21" t="s">
        <v>19</v>
      </c>
      <c r="Q4" s="20" t="s">
        <v>20</v>
      </c>
      <c r="R4" s="23">
        <f t="shared" ref="R4:AB4" si="3">+R2-R3</f>
        <v>0</v>
      </c>
      <c r="S4" s="23"/>
      <c r="T4" s="23"/>
      <c r="U4" s="23">
        <f t="shared" si="3"/>
        <v>0</v>
      </c>
      <c r="V4" s="23">
        <f t="shared" si="3"/>
        <v>0</v>
      </c>
      <c r="W4" s="23">
        <f t="shared" si="3"/>
        <v>0</v>
      </c>
      <c r="X4" s="23">
        <f t="shared" si="3"/>
        <v>0</v>
      </c>
      <c r="Y4" s="23">
        <f t="shared" si="3"/>
        <v>0</v>
      </c>
      <c r="Z4" s="23">
        <f>+Z2-Z3</f>
        <v>0</v>
      </c>
      <c r="AA4" s="23">
        <f t="shared" si="3"/>
        <v>0</v>
      </c>
      <c r="AB4" s="23">
        <f t="shared" si="3"/>
        <v>0</v>
      </c>
      <c r="AC4" s="11" t="s">
        <v>21</v>
      </c>
      <c r="AD4" s="21"/>
      <c r="AE4" s="21"/>
      <c r="AF4" s="21"/>
      <c r="AG4" s="21"/>
      <c r="AH4" s="21"/>
      <c r="AI4" s="21"/>
      <c r="AJ4" s="24"/>
      <c r="AK4" s="154"/>
      <c r="AL4" s="21"/>
      <c r="AM4" s="16"/>
      <c r="AN4" s="16"/>
    </row>
    <row r="5" spans="1:48" ht="18.75" customHeight="1" x14ac:dyDescent="0.35">
      <c r="C5" s="155" t="s">
        <v>22</v>
      </c>
      <c r="E5" s="158" t="s">
        <v>23</v>
      </c>
      <c r="F5" s="158"/>
      <c r="G5" s="158"/>
      <c r="H5" s="158"/>
      <c r="I5" s="159" t="s">
        <v>24</v>
      </c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25"/>
      <c r="AI5" s="25"/>
      <c r="AJ5" s="26"/>
      <c r="AK5" s="154"/>
      <c r="AL5" s="25"/>
      <c r="AQ5"/>
    </row>
    <row r="6" spans="1:48" ht="22.5" customHeight="1" x14ac:dyDescent="0.35">
      <c r="C6" s="156"/>
      <c r="E6" s="160" t="s">
        <v>25</v>
      </c>
      <c r="F6" s="160"/>
      <c r="G6" s="160"/>
      <c r="H6" s="160"/>
      <c r="I6" s="161" t="s">
        <v>26</v>
      </c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27"/>
      <c r="AI6" s="27"/>
      <c r="AJ6" s="26"/>
      <c r="AK6" s="154"/>
      <c r="AL6" s="25"/>
      <c r="AQ6"/>
    </row>
    <row r="7" spans="1:48" ht="23.25" customHeight="1" thickBot="1" x14ac:dyDescent="0.35">
      <c r="C7" s="156"/>
      <c r="AK7" s="154"/>
      <c r="AQ7"/>
    </row>
    <row r="8" spans="1:48" ht="39.950000000000003" customHeight="1" x14ac:dyDescent="0.25">
      <c r="A8" s="31"/>
      <c r="B8" s="31"/>
      <c r="C8" s="156"/>
      <c r="D8" s="32"/>
      <c r="E8" s="149" t="s">
        <v>27</v>
      </c>
      <c r="F8" s="138" t="s">
        <v>28</v>
      </c>
      <c r="G8" s="138" t="s">
        <v>29</v>
      </c>
      <c r="H8" s="138" t="s">
        <v>30</v>
      </c>
      <c r="I8" s="145" t="s">
        <v>31</v>
      </c>
      <c r="J8" s="145" t="s">
        <v>32</v>
      </c>
      <c r="K8" s="145" t="s">
        <v>33</v>
      </c>
      <c r="L8" s="151" t="s">
        <v>34</v>
      </c>
      <c r="M8" s="138" t="s">
        <v>35</v>
      </c>
      <c r="N8" s="145" t="s">
        <v>36</v>
      </c>
      <c r="O8" s="145" t="s">
        <v>37</v>
      </c>
      <c r="P8" s="145" t="s">
        <v>38</v>
      </c>
      <c r="Q8" s="147" t="s">
        <v>39</v>
      </c>
      <c r="R8" s="149" t="s">
        <v>40</v>
      </c>
      <c r="S8" s="150"/>
      <c r="T8" s="150"/>
      <c r="U8" s="138"/>
      <c r="V8" s="138"/>
      <c r="W8" s="138"/>
      <c r="X8" s="138"/>
      <c r="Y8" s="138"/>
      <c r="Z8" s="138"/>
      <c r="AA8" s="138"/>
      <c r="AB8" s="138"/>
      <c r="AC8" s="138" t="s">
        <v>41</v>
      </c>
      <c r="AD8" s="138"/>
      <c r="AE8" s="139" t="s">
        <v>220</v>
      </c>
      <c r="AF8" s="139" t="s">
        <v>42</v>
      </c>
      <c r="AG8" s="33" t="s">
        <v>43</v>
      </c>
      <c r="AH8" s="34"/>
      <c r="AI8" s="34"/>
      <c r="AJ8" s="35"/>
      <c r="AK8" s="36"/>
      <c r="AL8" s="36"/>
      <c r="AM8" s="37"/>
      <c r="AN8" s="141" t="s">
        <v>44</v>
      </c>
      <c r="AO8" s="142"/>
      <c r="AP8" s="143"/>
      <c r="AQ8" s="38"/>
      <c r="AR8" s="38"/>
      <c r="AS8" s="38"/>
      <c r="AT8" s="38"/>
    </row>
    <row r="9" spans="1:48" s="51" customFormat="1" ht="84.75" thickBot="1" x14ac:dyDescent="0.3">
      <c r="A9" s="39"/>
      <c r="B9" s="39"/>
      <c r="C9" s="157"/>
      <c r="D9" s="32"/>
      <c r="E9" s="162"/>
      <c r="F9" s="144"/>
      <c r="G9" s="144"/>
      <c r="H9" s="144"/>
      <c r="I9" s="146"/>
      <c r="J9" s="146"/>
      <c r="K9" s="146"/>
      <c r="L9" s="152"/>
      <c r="M9" s="144"/>
      <c r="N9" s="146"/>
      <c r="O9" s="146"/>
      <c r="P9" s="146"/>
      <c r="Q9" s="148"/>
      <c r="R9" s="40" t="s">
        <v>45</v>
      </c>
      <c r="S9" s="41" t="s">
        <v>46</v>
      </c>
      <c r="T9" s="41" t="s">
        <v>47</v>
      </c>
      <c r="U9" s="42" t="s">
        <v>48</v>
      </c>
      <c r="V9" s="42" t="s">
        <v>49</v>
      </c>
      <c r="W9" s="42" t="s">
        <v>50</v>
      </c>
      <c r="X9" s="42" t="s">
        <v>51</v>
      </c>
      <c r="Y9" s="42" t="s">
        <v>52</v>
      </c>
      <c r="Z9" s="42" t="s">
        <v>53</v>
      </c>
      <c r="AA9" s="43" t="s">
        <v>54</v>
      </c>
      <c r="AB9" s="42" t="s">
        <v>55</v>
      </c>
      <c r="AC9" s="44" t="s">
        <v>56</v>
      </c>
      <c r="AD9" s="44" t="s">
        <v>57</v>
      </c>
      <c r="AE9" s="140"/>
      <c r="AF9" s="140"/>
      <c r="AG9" s="45" t="s">
        <v>58</v>
      </c>
      <c r="AH9" s="45" t="s">
        <v>59</v>
      </c>
      <c r="AI9" s="46" t="s">
        <v>60</v>
      </c>
      <c r="AJ9" s="47" t="s">
        <v>61</v>
      </c>
      <c r="AK9" s="48" t="s">
        <v>62</v>
      </c>
      <c r="AL9" s="49" t="s">
        <v>63</v>
      </c>
      <c r="AM9" s="49" t="s">
        <v>64</v>
      </c>
      <c r="AN9" s="49"/>
      <c r="AO9" s="50"/>
      <c r="AP9" s="50">
        <v>3</v>
      </c>
      <c r="AQ9" s="50" t="s">
        <v>65</v>
      </c>
      <c r="AR9" s="50" t="s">
        <v>66</v>
      </c>
      <c r="AS9" s="50" t="s">
        <v>67</v>
      </c>
      <c r="AT9" s="50" t="s">
        <v>68</v>
      </c>
    </row>
    <row r="10" spans="1:48" s="51" customFormat="1" ht="20.100000000000001" customHeight="1" x14ac:dyDescent="0.25">
      <c r="A10" s="39"/>
      <c r="B10" s="39"/>
      <c r="C10" s="52"/>
      <c r="D10" s="32"/>
      <c r="E10" s="53"/>
      <c r="F10" s="54"/>
      <c r="G10" s="54"/>
      <c r="H10" s="54"/>
      <c r="I10" s="55"/>
      <c r="J10" s="55"/>
      <c r="K10" s="55"/>
      <c r="L10" s="56"/>
      <c r="M10" s="54"/>
      <c r="N10" s="55"/>
      <c r="O10" s="55"/>
      <c r="P10" s="55"/>
      <c r="Q10" s="57"/>
      <c r="R10" s="58"/>
      <c r="S10" s="58"/>
      <c r="T10" s="58"/>
      <c r="U10" s="55"/>
      <c r="V10" s="55"/>
      <c r="W10" s="55"/>
      <c r="X10" s="55"/>
      <c r="Y10" s="55"/>
      <c r="Z10" s="55"/>
      <c r="AA10" s="59"/>
      <c r="AB10" s="55"/>
      <c r="AC10" s="54"/>
      <c r="AD10" s="54"/>
      <c r="AE10" s="60"/>
      <c r="AF10" s="60"/>
      <c r="AG10" s="61"/>
      <c r="AH10" s="61"/>
      <c r="AI10" s="61"/>
      <c r="AJ10" s="62"/>
      <c r="AK10" s="63"/>
      <c r="AL10" s="49"/>
      <c r="AM10" s="49"/>
      <c r="AN10" s="49"/>
      <c r="AO10" s="50"/>
      <c r="AP10" s="64"/>
      <c r="AQ10" s="50"/>
      <c r="AR10" s="50"/>
      <c r="AS10" s="65"/>
      <c r="AT10" s="66"/>
    </row>
    <row r="11" spans="1:48" s="89" customFormat="1" ht="32.25" x14ac:dyDescent="0.3">
      <c r="A11" s="67"/>
      <c r="B11" s="67"/>
      <c r="C11" s="68"/>
      <c r="D11" s="69"/>
      <c r="E11" s="70">
        <v>1</v>
      </c>
      <c r="F11" s="71" t="s">
        <v>69</v>
      </c>
      <c r="G11" s="72" t="s">
        <v>70</v>
      </c>
      <c r="H11" s="73" t="s">
        <v>71</v>
      </c>
      <c r="I11" s="72">
        <v>2</v>
      </c>
      <c r="J11" s="72" t="s">
        <v>72</v>
      </c>
      <c r="K11" s="74"/>
      <c r="L11" s="75">
        <v>45290</v>
      </c>
      <c r="M11" s="72" t="str">
        <f>_Ngay</f>
        <v>(Thứ 7)</v>
      </c>
      <c r="N11" s="76">
        <v>1</v>
      </c>
      <c r="O11" s="72">
        <v>40</v>
      </c>
      <c r="P11" s="74"/>
      <c r="Q11" s="77"/>
      <c r="R11" s="74"/>
      <c r="S11" s="74"/>
      <c r="T11" s="74"/>
      <c r="U11" s="74"/>
      <c r="V11" s="74"/>
      <c r="W11" s="74"/>
      <c r="X11" s="74" t="s">
        <v>73</v>
      </c>
      <c r="Y11" s="74"/>
      <c r="Z11" s="74"/>
      <c r="AA11" s="74"/>
      <c r="AB11" s="74"/>
      <c r="AC11" s="78">
        <f>L_cham</f>
        <v>45290</v>
      </c>
      <c r="AD11" s="78">
        <f>L_Nop</f>
        <v>45292</v>
      </c>
      <c r="AE11" s="79"/>
      <c r="AF11" s="79"/>
      <c r="AG11" s="80" t="s">
        <v>74</v>
      </c>
      <c r="AH11" s="81"/>
      <c r="AI11" s="81"/>
      <c r="AJ11" s="82" t="s">
        <v>75</v>
      </c>
      <c r="AK11" s="83"/>
      <c r="AL11" s="84"/>
      <c r="AM11" s="85"/>
      <c r="AN11" s="85"/>
      <c r="AO11" s="86"/>
      <c r="AP11" s="87"/>
      <c r="AQ11" s="86"/>
      <c r="AR11" s="86"/>
      <c r="AS11" s="88"/>
      <c r="AT11" s="86"/>
    </row>
    <row r="12" spans="1:48" s="89" customFormat="1" ht="32.25" x14ac:dyDescent="0.3">
      <c r="A12" s="67"/>
      <c r="B12" s="67"/>
      <c r="C12" s="68"/>
      <c r="D12" s="69"/>
      <c r="E12" s="70">
        <v>2</v>
      </c>
      <c r="F12" s="71" t="s">
        <v>76</v>
      </c>
      <c r="G12" s="72" t="s">
        <v>70</v>
      </c>
      <c r="H12" s="73" t="s">
        <v>71</v>
      </c>
      <c r="I12" s="72">
        <v>2</v>
      </c>
      <c r="J12" s="72" t="s">
        <v>72</v>
      </c>
      <c r="K12" s="74"/>
      <c r="L12" s="75">
        <v>45290</v>
      </c>
      <c r="M12" s="72" t="str">
        <f>_Ngay</f>
        <v>(Thứ 7)</v>
      </c>
      <c r="N12" s="76">
        <v>1</v>
      </c>
      <c r="O12" s="72">
        <v>47</v>
      </c>
      <c r="P12" s="74"/>
      <c r="Q12" s="77"/>
      <c r="R12" s="74"/>
      <c r="S12" s="74"/>
      <c r="T12" s="74"/>
      <c r="U12" s="74"/>
      <c r="V12" s="74"/>
      <c r="W12" s="74"/>
      <c r="X12" s="74" t="s">
        <v>73</v>
      </c>
      <c r="Y12" s="74"/>
      <c r="Z12" s="74"/>
      <c r="AA12" s="74"/>
      <c r="AB12" s="74"/>
      <c r="AC12" s="78">
        <f>L_cham</f>
        <v>45290</v>
      </c>
      <c r="AD12" s="78">
        <f>L_Nop</f>
        <v>45292</v>
      </c>
      <c r="AE12" s="79"/>
      <c r="AF12" s="79"/>
      <c r="AG12" s="80" t="s">
        <v>77</v>
      </c>
      <c r="AH12" s="81"/>
      <c r="AI12" s="81"/>
      <c r="AJ12" s="82" t="s">
        <v>75</v>
      </c>
      <c r="AK12" s="83"/>
      <c r="AL12" s="84"/>
      <c r="AM12" s="85"/>
      <c r="AN12" s="85"/>
      <c r="AO12" s="86"/>
      <c r="AP12" s="87"/>
      <c r="AQ12" s="86"/>
      <c r="AR12" s="86"/>
      <c r="AS12" s="88"/>
      <c r="AT12" s="86"/>
    </row>
    <row r="13" spans="1:48" s="89" customFormat="1" ht="17.25" x14ac:dyDescent="0.3">
      <c r="A13" s="90" t="str">
        <f>L_time</f>
        <v/>
      </c>
      <c r="B13" s="91" t="str">
        <f>L_TGca</f>
        <v/>
      </c>
      <c r="C13" s="92"/>
      <c r="D13" s="91" t="str">
        <f>IF(C13="","",LEFT($C13,FIND("-",$C13,1)+2))</f>
        <v/>
      </c>
      <c r="E13" s="70">
        <v>3</v>
      </c>
      <c r="F13" s="71" t="s">
        <v>78</v>
      </c>
      <c r="G13" s="72" t="s">
        <v>79</v>
      </c>
      <c r="H13" s="73" t="s">
        <v>80</v>
      </c>
      <c r="I13" s="72">
        <v>3</v>
      </c>
      <c r="J13" s="72" t="s">
        <v>72</v>
      </c>
      <c r="K13" s="72" t="str">
        <f>L_Loc</f>
        <v/>
      </c>
      <c r="L13" s="93">
        <v>45290</v>
      </c>
      <c r="M13" s="72" t="str">
        <f>_Ngay</f>
        <v>(Thứ 7)</v>
      </c>
      <c r="N13" s="76">
        <v>1</v>
      </c>
      <c r="O13" s="72">
        <v>27</v>
      </c>
      <c r="P13" s="72">
        <f>L_SV_P</f>
        <v>0</v>
      </c>
      <c r="Q13" s="94">
        <f>L_SP</f>
        <v>0</v>
      </c>
      <c r="R13" s="95"/>
      <c r="S13" s="95"/>
      <c r="T13" s="95"/>
      <c r="U13" s="95"/>
      <c r="V13" s="95"/>
      <c r="W13" s="95"/>
      <c r="X13" s="95" t="s">
        <v>73</v>
      </c>
      <c r="Y13" s="95"/>
      <c r="Z13" s="95"/>
      <c r="AA13" s="95"/>
      <c r="AB13" s="96"/>
      <c r="AC13" s="78">
        <f>L_cham</f>
        <v>45290</v>
      </c>
      <c r="AD13" s="78">
        <f>L_Nop</f>
        <v>45292</v>
      </c>
      <c r="AE13" s="97"/>
      <c r="AF13" s="97"/>
      <c r="AG13" s="80" t="s">
        <v>81</v>
      </c>
      <c r="AH13" s="80"/>
      <c r="AI13" s="80"/>
      <c r="AJ13" s="98"/>
      <c r="AK13" s="99" t="str">
        <f>IF(LEN(C13)&lt;14,"",RIGHT(C13,2))</f>
        <v/>
      </c>
      <c r="AL13" s="100" t="str">
        <f>IF($Q13=0,"",IF(MOD($O13,$P13)=0,$P13,MOD($O13,$P13)))</f>
        <v/>
      </c>
      <c r="AM13" s="101" t="str">
        <f>IF(AB13="","",$AB13-$Q13*2)</f>
        <v/>
      </c>
      <c r="AN13" s="101" t="str">
        <f>L_luu1</f>
        <v/>
      </c>
      <c r="AO13" s="102" t="str">
        <f>L_luu2</f>
        <v/>
      </c>
      <c r="AP13" s="103" t="str">
        <f>L_Luu3</f>
        <v/>
      </c>
      <c r="AQ13" s="102"/>
      <c r="AR13" s="102"/>
      <c r="AS13" s="104" t="str">
        <f>L_Loc</f>
        <v/>
      </c>
      <c r="AT13" s="105" t="str">
        <f>L_Loc</f>
        <v/>
      </c>
      <c r="AV13" s="89">
        <v>286</v>
      </c>
    </row>
    <row r="14" spans="1:48" s="89" customFormat="1" ht="18" x14ac:dyDescent="0.3">
      <c r="A14" s="90" t="str">
        <f>L_time</f>
        <v/>
      </c>
      <c r="B14" s="91" t="str">
        <f>L_TGca</f>
        <v/>
      </c>
      <c r="C14" s="92"/>
      <c r="D14" s="91" t="str">
        <f>IF(C14="","",LEFT($C14,FIND("-",$C14,1)+2))</f>
        <v/>
      </c>
      <c r="E14" s="70">
        <v>4</v>
      </c>
      <c r="F14" s="106" t="s">
        <v>82</v>
      </c>
      <c r="G14" s="72" t="s">
        <v>83</v>
      </c>
      <c r="H14" s="73" t="s">
        <v>84</v>
      </c>
      <c r="I14" s="72">
        <v>3</v>
      </c>
      <c r="J14" s="72" t="s">
        <v>72</v>
      </c>
      <c r="K14" s="72"/>
      <c r="L14" s="93">
        <v>45290</v>
      </c>
      <c r="M14" s="72" t="str">
        <f>_Ngay</f>
        <v>(Thứ 7)</v>
      </c>
      <c r="N14" s="76">
        <v>1</v>
      </c>
      <c r="O14" s="72">
        <v>7</v>
      </c>
      <c r="P14" s="72">
        <f>L_SV_P</f>
        <v>0</v>
      </c>
      <c r="Q14" s="94">
        <f>L_SP</f>
        <v>0</v>
      </c>
      <c r="R14" s="95"/>
      <c r="S14" s="95"/>
      <c r="T14" s="95"/>
      <c r="U14" s="95"/>
      <c r="V14" s="95"/>
      <c r="W14" s="95"/>
      <c r="X14" s="95"/>
      <c r="Y14" s="95" t="s">
        <v>73</v>
      </c>
      <c r="Z14" s="95"/>
      <c r="AA14" s="95"/>
      <c r="AB14" s="96"/>
      <c r="AC14" s="78">
        <f>L_cham</f>
        <v>45290</v>
      </c>
      <c r="AD14" s="78">
        <f>L_Nop</f>
        <v>45292</v>
      </c>
      <c r="AE14" s="79"/>
      <c r="AF14" s="79"/>
      <c r="AG14" s="80" t="s">
        <v>81</v>
      </c>
      <c r="AH14" s="80"/>
      <c r="AI14" s="80"/>
      <c r="AJ14" s="98"/>
      <c r="AK14" s="107" t="str">
        <f>IF(LEN(C14)&lt;14,"",RIGHT(C14,2))</f>
        <v/>
      </c>
      <c r="AL14" s="100" t="str">
        <f>IF($Q14=0,"",IF(MOD($O14,$P14)=0,$P14,MOD($O14,$P14)))</f>
        <v/>
      </c>
      <c r="AM14" s="101" t="str">
        <f>IF(AB14="","",$AB14-$Q14*2)</f>
        <v/>
      </c>
      <c r="AN14" s="101" t="str">
        <f>L_luu1</f>
        <v/>
      </c>
      <c r="AO14" s="102" t="str">
        <f>L_luu2</f>
        <v/>
      </c>
      <c r="AP14" s="103" t="str">
        <f>L_Luu3</f>
        <v/>
      </c>
      <c r="AQ14" s="102"/>
      <c r="AR14" s="102"/>
      <c r="AS14" s="104" t="str">
        <f>L_Loc</f>
        <v/>
      </c>
      <c r="AT14" s="105" t="str">
        <f>L_Loc</f>
        <v/>
      </c>
      <c r="AV14" s="89">
        <v>286</v>
      </c>
    </row>
    <row r="15" spans="1:48" s="89" customFormat="1" ht="24.95" customHeight="1" x14ac:dyDescent="0.3">
      <c r="A15" s="67"/>
      <c r="B15" s="67"/>
      <c r="C15" s="68"/>
      <c r="D15" s="69"/>
      <c r="E15" s="70">
        <v>5</v>
      </c>
      <c r="F15" s="71" t="s">
        <v>85</v>
      </c>
      <c r="G15" s="72" t="s">
        <v>86</v>
      </c>
      <c r="H15" s="73" t="s">
        <v>87</v>
      </c>
      <c r="I15" s="72">
        <v>4</v>
      </c>
      <c r="J15" s="72" t="s">
        <v>72</v>
      </c>
      <c r="K15" s="74"/>
      <c r="L15" s="75">
        <v>45290</v>
      </c>
      <c r="M15" s="72" t="str">
        <f>_Ngay</f>
        <v>(Thứ 7)</v>
      </c>
      <c r="N15" s="74">
        <v>1</v>
      </c>
      <c r="O15" s="72">
        <v>65</v>
      </c>
      <c r="P15" s="72"/>
      <c r="Q15" s="94"/>
      <c r="R15" s="74"/>
      <c r="S15" s="74"/>
      <c r="T15" s="74"/>
      <c r="U15" s="74"/>
      <c r="V15" s="74"/>
      <c r="W15" s="74"/>
      <c r="X15" s="74"/>
      <c r="Y15" s="74" t="s">
        <v>73</v>
      </c>
      <c r="Z15" s="74"/>
      <c r="AA15" s="74"/>
      <c r="AB15" s="74"/>
      <c r="AC15" s="78">
        <f>L_cham</f>
        <v>45290</v>
      </c>
      <c r="AD15" s="78">
        <f>L_Nop</f>
        <v>45292</v>
      </c>
      <c r="AE15" s="79"/>
      <c r="AF15" s="79"/>
      <c r="AG15" s="80" t="s">
        <v>74</v>
      </c>
      <c r="AH15" s="81"/>
      <c r="AI15" s="81"/>
      <c r="AJ15" s="108"/>
      <c r="AK15" s="83"/>
      <c r="AL15" s="84"/>
      <c r="AM15" s="85"/>
      <c r="AN15" s="85"/>
      <c r="AO15" s="86"/>
      <c r="AP15" s="87"/>
      <c r="AQ15" s="86"/>
      <c r="AR15" s="86"/>
      <c r="AS15" s="88"/>
      <c r="AT15" s="86"/>
    </row>
    <row r="16" spans="1:48" s="89" customFormat="1" x14ac:dyDescent="0.3">
      <c r="A16" s="90" t="str">
        <f>L_time</f>
        <v/>
      </c>
      <c r="B16" s="91" t="str">
        <f>L_TGca</f>
        <v/>
      </c>
      <c r="C16" s="68"/>
      <c r="D16" s="91" t="str">
        <f>IF(C16="","",LEFT($C16,FIND("-",$C16,1)+2))</f>
        <v/>
      </c>
      <c r="E16" s="70">
        <v>6</v>
      </c>
      <c r="F16" s="71" t="s">
        <v>88</v>
      </c>
      <c r="G16" s="72" t="s">
        <v>89</v>
      </c>
      <c r="H16" s="73" t="s">
        <v>90</v>
      </c>
      <c r="I16" s="72">
        <v>3</v>
      </c>
      <c r="J16" s="72" t="s">
        <v>72</v>
      </c>
      <c r="K16" s="72" t="str">
        <f>L_Loc</f>
        <v/>
      </c>
      <c r="L16" s="75">
        <v>45290</v>
      </c>
      <c r="M16" s="72" t="str">
        <f>_Ngay</f>
        <v>(Thứ 7)</v>
      </c>
      <c r="N16" s="76">
        <v>1</v>
      </c>
      <c r="O16" s="72">
        <v>34</v>
      </c>
      <c r="P16" s="72">
        <f>L_SV_P</f>
        <v>0</v>
      </c>
      <c r="Q16" s="94">
        <f>L_SP</f>
        <v>0</v>
      </c>
      <c r="R16" s="95"/>
      <c r="S16" s="95"/>
      <c r="T16" s="95" t="s">
        <v>73</v>
      </c>
      <c r="U16" s="95"/>
      <c r="V16" s="95"/>
      <c r="W16" s="95"/>
      <c r="X16" s="95"/>
      <c r="Y16" s="95"/>
      <c r="Z16" s="95"/>
      <c r="AA16" s="95"/>
      <c r="AB16" s="96"/>
      <c r="AC16" s="78">
        <f>L_cham</f>
        <v>45290</v>
      </c>
      <c r="AD16" s="78">
        <f>L_Nop</f>
        <v>45292</v>
      </c>
      <c r="AE16" s="109"/>
      <c r="AF16" s="109"/>
      <c r="AG16" s="80" t="s">
        <v>81</v>
      </c>
      <c r="AH16" s="80"/>
      <c r="AI16" s="80"/>
      <c r="AJ16" s="98"/>
      <c r="AK16" s="107" t="str">
        <f>IF(LEN(C16)&lt;14,"",RIGHT(C16,2))</f>
        <v/>
      </c>
      <c r="AL16" s="100" t="str">
        <f>IF($Q16=0,"",IF(MOD($O16,$P16)=0,$P16,MOD($O16,$P16)))</f>
        <v/>
      </c>
      <c r="AM16" s="101" t="str">
        <f>IF(AB16="","",$AB16-$Q16*2)</f>
        <v/>
      </c>
      <c r="AN16" s="101" t="str">
        <f>L_luu1</f>
        <v/>
      </c>
      <c r="AO16" s="102" t="str">
        <f>L_luu2</f>
        <v/>
      </c>
      <c r="AP16" s="103" t="str">
        <f>L_Luu3</f>
        <v/>
      </c>
      <c r="AQ16" s="102"/>
      <c r="AR16" s="102"/>
      <c r="AS16" s="104" t="str">
        <f>L_Loc</f>
        <v/>
      </c>
      <c r="AT16" s="105" t="str">
        <f>L_Loc</f>
        <v/>
      </c>
      <c r="AV16" s="89">
        <v>286</v>
      </c>
    </row>
    <row r="17" spans="1:48" s="89" customFormat="1" x14ac:dyDescent="0.3">
      <c r="A17" s="67"/>
      <c r="B17" s="67"/>
      <c r="C17" s="68"/>
      <c r="D17" s="69"/>
      <c r="E17" s="70">
        <v>7</v>
      </c>
      <c r="F17" s="71" t="s">
        <v>91</v>
      </c>
      <c r="G17" s="72" t="s">
        <v>92</v>
      </c>
      <c r="H17" s="73" t="s">
        <v>93</v>
      </c>
      <c r="I17" s="72">
        <v>2</v>
      </c>
      <c r="J17" s="72" t="s">
        <v>72</v>
      </c>
      <c r="K17" s="74"/>
      <c r="L17" s="75">
        <v>45290</v>
      </c>
      <c r="M17" s="72" t="str">
        <f>_Ngay</f>
        <v>(Thứ 7)</v>
      </c>
      <c r="N17" s="74">
        <v>1</v>
      </c>
      <c r="O17" s="72">
        <v>30</v>
      </c>
      <c r="P17" s="72"/>
      <c r="Q17" s="94"/>
      <c r="R17" s="74"/>
      <c r="S17" s="74"/>
      <c r="T17" s="74"/>
      <c r="U17" s="74"/>
      <c r="V17" s="74"/>
      <c r="W17" s="74"/>
      <c r="X17" s="74" t="s">
        <v>73</v>
      </c>
      <c r="Y17" s="74"/>
      <c r="Z17" s="74"/>
      <c r="AA17" s="74"/>
      <c r="AB17" s="74"/>
      <c r="AC17" s="78">
        <f>L_cham</f>
        <v>45290</v>
      </c>
      <c r="AD17" s="78">
        <f>L_Nop</f>
        <v>45292</v>
      </c>
      <c r="AE17" s="110"/>
      <c r="AF17" s="110"/>
      <c r="AG17" s="80" t="s">
        <v>74</v>
      </c>
      <c r="AH17" s="81"/>
      <c r="AI17" s="81"/>
      <c r="AJ17" s="108"/>
      <c r="AK17" s="83"/>
      <c r="AL17" s="84"/>
      <c r="AM17" s="85"/>
      <c r="AN17" s="85"/>
      <c r="AO17" s="86"/>
      <c r="AP17" s="87"/>
      <c r="AQ17" s="86"/>
      <c r="AR17" s="86"/>
      <c r="AS17" s="88"/>
      <c r="AT17" s="86"/>
    </row>
    <row r="18" spans="1:48" s="89" customFormat="1" x14ac:dyDescent="0.3">
      <c r="A18" s="67"/>
      <c r="B18" s="67"/>
      <c r="C18" s="68"/>
      <c r="D18" s="69"/>
      <c r="E18" s="70">
        <v>8</v>
      </c>
      <c r="F18" s="71" t="s">
        <v>94</v>
      </c>
      <c r="G18" s="72" t="s">
        <v>95</v>
      </c>
      <c r="H18" s="73" t="s">
        <v>96</v>
      </c>
      <c r="I18" s="72">
        <v>4</v>
      </c>
      <c r="J18" s="72" t="s">
        <v>72</v>
      </c>
      <c r="K18" s="74"/>
      <c r="L18" s="75">
        <v>45290</v>
      </c>
      <c r="M18" s="72" t="str">
        <f>_Ngay</f>
        <v>(Thứ 7)</v>
      </c>
      <c r="N18" s="74">
        <v>1</v>
      </c>
      <c r="O18" s="72">
        <v>119</v>
      </c>
      <c r="P18" s="72"/>
      <c r="Q18" s="94"/>
      <c r="R18" s="74"/>
      <c r="S18" s="74"/>
      <c r="T18" s="74"/>
      <c r="U18" s="74"/>
      <c r="V18" s="74"/>
      <c r="W18" s="74" t="s">
        <v>73</v>
      </c>
      <c r="X18" s="74"/>
      <c r="Y18" s="74"/>
      <c r="Z18" s="74"/>
      <c r="AA18" s="74"/>
      <c r="AB18" s="74"/>
      <c r="AC18" s="78">
        <f>L_cham</f>
        <v>45290</v>
      </c>
      <c r="AD18" s="78">
        <f>L_Nop</f>
        <v>45292</v>
      </c>
      <c r="AE18" s="79"/>
      <c r="AF18" s="79"/>
      <c r="AG18" s="80" t="s">
        <v>74</v>
      </c>
      <c r="AH18" s="81"/>
      <c r="AI18" s="81"/>
      <c r="AJ18" s="111" t="s">
        <v>97</v>
      </c>
      <c r="AK18" s="83"/>
      <c r="AL18" s="84"/>
      <c r="AM18" s="85"/>
      <c r="AN18" s="85"/>
      <c r="AO18" s="86"/>
      <c r="AP18" s="87"/>
      <c r="AQ18" s="86"/>
      <c r="AR18" s="86"/>
      <c r="AS18" s="88"/>
      <c r="AT18" s="86"/>
    </row>
    <row r="19" spans="1:48" s="89" customFormat="1" x14ac:dyDescent="0.3">
      <c r="A19" s="67"/>
      <c r="B19" s="67"/>
      <c r="C19" s="68"/>
      <c r="D19" s="69"/>
      <c r="E19" s="70">
        <v>9</v>
      </c>
      <c r="F19" s="71" t="s">
        <v>98</v>
      </c>
      <c r="G19" s="72" t="s">
        <v>99</v>
      </c>
      <c r="H19" s="73" t="s">
        <v>100</v>
      </c>
      <c r="I19" s="72">
        <v>3</v>
      </c>
      <c r="J19" s="72" t="s">
        <v>72</v>
      </c>
      <c r="K19" s="74"/>
      <c r="L19" s="93">
        <v>45290</v>
      </c>
      <c r="M19" s="72" t="str">
        <f>_Ngay</f>
        <v>(Thứ 7)</v>
      </c>
      <c r="N19" s="74">
        <v>1</v>
      </c>
      <c r="O19" s="72">
        <v>57</v>
      </c>
      <c r="P19" s="72"/>
      <c r="Q19" s="94"/>
      <c r="R19" s="74"/>
      <c r="S19" s="74"/>
      <c r="T19" s="74"/>
      <c r="U19" s="74"/>
      <c r="V19" s="74"/>
      <c r="W19" s="74"/>
      <c r="X19" s="74" t="s">
        <v>73</v>
      </c>
      <c r="Y19" s="74"/>
      <c r="Z19" s="74"/>
      <c r="AA19" s="74"/>
      <c r="AB19" s="74"/>
      <c r="AC19" s="78">
        <f>L_cham</f>
        <v>45290</v>
      </c>
      <c r="AD19" s="78">
        <f>L_Nop</f>
        <v>45292</v>
      </c>
      <c r="AE19" s="79"/>
      <c r="AF19" s="79"/>
      <c r="AG19" s="80" t="s">
        <v>74</v>
      </c>
      <c r="AH19" s="81"/>
      <c r="AI19" s="81"/>
      <c r="AJ19" s="108"/>
      <c r="AK19" s="83"/>
      <c r="AL19" s="84"/>
      <c r="AM19" s="85"/>
      <c r="AN19" s="85"/>
      <c r="AO19" s="86"/>
      <c r="AP19" s="87"/>
      <c r="AQ19" s="86"/>
      <c r="AR19" s="86"/>
      <c r="AS19" s="88"/>
      <c r="AT19" s="86"/>
    </row>
    <row r="20" spans="1:48" s="89" customFormat="1" ht="17.25" x14ac:dyDescent="0.3">
      <c r="A20" s="90" t="str">
        <f>L_time</f>
        <v/>
      </c>
      <c r="B20" s="91" t="str">
        <f>L_TGca</f>
        <v/>
      </c>
      <c r="C20" s="92"/>
      <c r="D20" s="91" t="str">
        <f>IF(C20="","",LEFT($C20,FIND("-",$C20,1)+2))</f>
        <v/>
      </c>
      <c r="E20" s="70">
        <v>10</v>
      </c>
      <c r="F20" s="71" t="s">
        <v>101</v>
      </c>
      <c r="G20" s="72" t="s">
        <v>102</v>
      </c>
      <c r="H20" s="73" t="s">
        <v>103</v>
      </c>
      <c r="I20" s="72">
        <v>2</v>
      </c>
      <c r="J20" s="72" t="s">
        <v>72</v>
      </c>
      <c r="K20" s="72" t="str">
        <f>L_Loc</f>
        <v/>
      </c>
      <c r="L20" s="93">
        <v>45290</v>
      </c>
      <c r="M20" s="72" t="str">
        <f>_Ngay</f>
        <v>(Thứ 7)</v>
      </c>
      <c r="N20" s="76">
        <v>1</v>
      </c>
      <c r="O20" s="72">
        <v>7</v>
      </c>
      <c r="P20" s="72">
        <f>L_SV_P</f>
        <v>0</v>
      </c>
      <c r="Q20" s="94">
        <f>L_SP</f>
        <v>0</v>
      </c>
      <c r="R20" s="95"/>
      <c r="S20" s="95"/>
      <c r="T20" s="95"/>
      <c r="U20" s="95"/>
      <c r="V20" s="95" t="s">
        <v>73</v>
      </c>
      <c r="W20" s="95"/>
      <c r="X20" s="95"/>
      <c r="Y20" s="95"/>
      <c r="Z20" s="95"/>
      <c r="AA20" s="95"/>
      <c r="AB20" s="96"/>
      <c r="AC20" s="78">
        <f>L_cham</f>
        <v>45290</v>
      </c>
      <c r="AD20" s="78">
        <f>L_Nop</f>
        <v>45292</v>
      </c>
      <c r="AE20" s="109"/>
      <c r="AF20" s="109"/>
      <c r="AG20" s="80" t="s">
        <v>81</v>
      </c>
      <c r="AH20" s="80"/>
      <c r="AI20" s="80"/>
      <c r="AJ20" s="112"/>
      <c r="AK20" s="107" t="str">
        <f>IF(LEN(C20)&lt;14,"",RIGHT(C20,2))</f>
        <v/>
      </c>
      <c r="AL20" s="100" t="str">
        <f>IF($Q20=0,"",IF(MOD($O20,$P20)=0,$P20,MOD($O20,$P20)))</f>
        <v/>
      </c>
      <c r="AM20" s="101" t="str">
        <f>IF(AB20="","",$AB20-$Q20*2)</f>
        <v/>
      </c>
      <c r="AN20" s="101" t="str">
        <f>L_luu1</f>
        <v/>
      </c>
      <c r="AO20" s="102" t="str">
        <f>L_luu2</f>
        <v/>
      </c>
      <c r="AP20" s="103" t="str">
        <f>L_Luu3</f>
        <v/>
      </c>
      <c r="AQ20" s="102"/>
      <c r="AR20" s="102"/>
      <c r="AS20" s="104" t="str">
        <f>L_Loc</f>
        <v/>
      </c>
      <c r="AT20" s="105" t="str">
        <f>L_Loc</f>
        <v/>
      </c>
      <c r="AV20" s="89">
        <v>286</v>
      </c>
    </row>
    <row r="21" spans="1:48" s="89" customFormat="1" x14ac:dyDescent="0.3">
      <c r="A21" s="90" t="str">
        <f>L_time</f>
        <v/>
      </c>
      <c r="B21" s="91" t="str">
        <f>L_TGca</f>
        <v/>
      </c>
      <c r="C21" s="68"/>
      <c r="D21" s="91" t="str">
        <f>IF(C21="","",LEFT($C21,FIND("-",$C21,1)+2))</f>
        <v/>
      </c>
      <c r="E21" s="70">
        <v>11</v>
      </c>
      <c r="F21" s="71" t="s">
        <v>104</v>
      </c>
      <c r="G21" s="72" t="s">
        <v>105</v>
      </c>
      <c r="H21" s="73" t="s">
        <v>106</v>
      </c>
      <c r="I21" s="72">
        <v>2</v>
      </c>
      <c r="J21" s="72" t="s">
        <v>72</v>
      </c>
      <c r="K21" s="74"/>
      <c r="L21" s="75">
        <v>45290</v>
      </c>
      <c r="M21" s="72" t="str">
        <f>_Ngay</f>
        <v>(Thứ 7)</v>
      </c>
      <c r="N21" s="74">
        <v>1</v>
      </c>
      <c r="O21" s="72">
        <v>11</v>
      </c>
      <c r="P21" s="72"/>
      <c r="Q21" s="94"/>
      <c r="R21" s="74"/>
      <c r="S21" s="74"/>
      <c r="T21" s="74"/>
      <c r="U21" s="74"/>
      <c r="V21" s="74"/>
      <c r="W21" s="74"/>
      <c r="X21" s="74" t="s">
        <v>73</v>
      </c>
      <c r="Y21" s="74"/>
      <c r="Z21" s="74"/>
      <c r="AA21" s="74"/>
      <c r="AB21" s="74"/>
      <c r="AC21" s="78">
        <f>L_cham</f>
        <v>45290</v>
      </c>
      <c r="AD21" s="78">
        <f>L_Nop</f>
        <v>45292</v>
      </c>
      <c r="AE21" s="79"/>
      <c r="AF21" s="79"/>
      <c r="AG21" s="80" t="s">
        <v>74</v>
      </c>
      <c r="AH21" s="81"/>
      <c r="AI21" s="81"/>
      <c r="AJ21" s="108"/>
      <c r="AK21" s="83"/>
      <c r="AL21" s="100" t="str">
        <f>IF($Q21=0,"",IF(MOD($O21,$P21)=0,$P21,MOD($O21,$P21)))</f>
        <v/>
      </c>
      <c r="AM21" s="101" t="str">
        <f>IF(AB21="","",$AB21-$Q21*2)</f>
        <v/>
      </c>
      <c r="AN21" s="101" t="str">
        <f>L_luu1</f>
        <v/>
      </c>
      <c r="AO21" s="102" t="str">
        <f>L_luu2</f>
        <v/>
      </c>
      <c r="AP21" s="103" t="str">
        <f>L_Luu3</f>
        <v/>
      </c>
      <c r="AQ21" s="102"/>
      <c r="AR21" s="102"/>
      <c r="AS21" s="104" t="str">
        <f>L_Loc</f>
        <v/>
      </c>
      <c r="AT21" s="105" t="str">
        <f>L_Loc</f>
        <v/>
      </c>
      <c r="AV21" s="89">
        <v>286</v>
      </c>
    </row>
    <row r="22" spans="1:48" s="89" customFormat="1" ht="33" x14ac:dyDescent="0.3">
      <c r="A22" s="90" t="str">
        <f>L_time</f>
        <v/>
      </c>
      <c r="B22" s="91" t="str">
        <f>L_TGca</f>
        <v/>
      </c>
      <c r="C22" s="113"/>
      <c r="D22" s="91" t="str">
        <f>IF(C22="","",LEFT($C22,FIND("-",$C22,1)+2))</f>
        <v/>
      </c>
      <c r="E22" s="70">
        <v>12</v>
      </c>
      <c r="F22" s="106" t="s">
        <v>82</v>
      </c>
      <c r="G22" s="72" t="s">
        <v>107</v>
      </c>
      <c r="H22" s="73" t="s">
        <v>108</v>
      </c>
      <c r="I22" s="72">
        <v>3</v>
      </c>
      <c r="J22" s="72" t="s">
        <v>72</v>
      </c>
      <c r="K22" s="72"/>
      <c r="L22" s="93">
        <v>45290</v>
      </c>
      <c r="M22" s="72" t="str">
        <f>_Ngay</f>
        <v>(Thứ 7)</v>
      </c>
      <c r="N22" s="76">
        <v>2</v>
      </c>
      <c r="O22" s="72">
        <v>24</v>
      </c>
      <c r="P22" s="72">
        <f>L_SV_P</f>
        <v>0</v>
      </c>
      <c r="Q22" s="94">
        <f>L_SP</f>
        <v>0</v>
      </c>
      <c r="R22" s="95"/>
      <c r="S22" s="95"/>
      <c r="T22" s="95"/>
      <c r="U22" s="95"/>
      <c r="V22" s="95"/>
      <c r="W22" s="95"/>
      <c r="X22" s="95"/>
      <c r="Y22" s="95" t="s">
        <v>73</v>
      </c>
      <c r="Z22" s="95"/>
      <c r="AA22" s="95"/>
      <c r="AB22" s="96"/>
      <c r="AC22" s="78">
        <f>L_cham</f>
        <v>45290</v>
      </c>
      <c r="AD22" s="78">
        <f>L_Nop</f>
        <v>45292</v>
      </c>
      <c r="AE22" s="109"/>
      <c r="AF22" s="109"/>
      <c r="AG22" s="80" t="s">
        <v>81</v>
      </c>
      <c r="AH22" s="80"/>
      <c r="AI22" s="80"/>
      <c r="AJ22" s="98"/>
      <c r="AK22" s="107" t="s">
        <v>109</v>
      </c>
      <c r="AL22" s="100" t="str">
        <f>IF($Q22=0,"",IF(MOD($O22,$P22)=0,$P22,MOD($O22,$P22)))</f>
        <v/>
      </c>
      <c r="AM22" s="101" t="str">
        <f>IF(AB22="","",$AB22-$Q22*2)</f>
        <v/>
      </c>
      <c r="AN22" s="101" t="str">
        <f>L_luu1</f>
        <v/>
      </c>
      <c r="AO22" s="102" t="str">
        <f>L_luu2</f>
        <v/>
      </c>
      <c r="AP22" s="103" t="str">
        <f>L_Luu3</f>
        <v/>
      </c>
      <c r="AQ22" s="102"/>
      <c r="AR22" s="102"/>
      <c r="AS22" s="104" t="str">
        <f>L_Loc</f>
        <v/>
      </c>
      <c r="AT22" s="105" t="str">
        <f>L_Loc</f>
        <v/>
      </c>
      <c r="AV22" s="89">
        <v>286</v>
      </c>
    </row>
    <row r="23" spans="1:48" s="89" customFormat="1" x14ac:dyDescent="0.3">
      <c r="A23" s="67"/>
      <c r="B23" s="67"/>
      <c r="C23" s="68"/>
      <c r="D23" s="69"/>
      <c r="E23" s="70">
        <v>13</v>
      </c>
      <c r="F23" s="71" t="s">
        <v>78</v>
      </c>
      <c r="G23" s="72" t="s">
        <v>110</v>
      </c>
      <c r="H23" s="73" t="s">
        <v>111</v>
      </c>
      <c r="I23" s="72">
        <v>3</v>
      </c>
      <c r="J23" s="72" t="s">
        <v>72</v>
      </c>
      <c r="K23" s="74"/>
      <c r="L23" s="93">
        <v>45290</v>
      </c>
      <c r="M23" s="72" t="str">
        <f>_Ngay</f>
        <v>(Thứ 7)</v>
      </c>
      <c r="N23" s="76">
        <v>2</v>
      </c>
      <c r="O23" s="72">
        <v>11</v>
      </c>
      <c r="P23" s="72">
        <f>L_SV_P</f>
        <v>0</v>
      </c>
      <c r="Q23" s="94">
        <f>L_SP</f>
        <v>0</v>
      </c>
      <c r="R23" s="74"/>
      <c r="S23" s="74"/>
      <c r="T23" s="74"/>
      <c r="U23" s="74"/>
      <c r="V23" s="74"/>
      <c r="W23" s="74"/>
      <c r="X23" s="74" t="s">
        <v>73</v>
      </c>
      <c r="Y23" s="74"/>
      <c r="Z23" s="74"/>
      <c r="AA23" s="74"/>
      <c r="AB23" s="74"/>
      <c r="AC23" s="78">
        <f>L_cham</f>
        <v>45290</v>
      </c>
      <c r="AD23" s="78">
        <f>L_Nop</f>
        <v>45292</v>
      </c>
      <c r="AE23" s="110"/>
      <c r="AF23" s="110"/>
      <c r="AG23" s="80" t="s">
        <v>81</v>
      </c>
      <c r="AH23" s="81"/>
      <c r="AI23" s="81"/>
      <c r="AJ23" s="108"/>
      <c r="AK23" s="83"/>
      <c r="AL23" s="84"/>
      <c r="AM23" s="85"/>
      <c r="AN23" s="85"/>
      <c r="AO23" s="86"/>
      <c r="AP23" s="87"/>
      <c r="AQ23" s="86"/>
      <c r="AR23" s="86"/>
      <c r="AS23" s="88"/>
      <c r="AT23" s="86"/>
    </row>
    <row r="24" spans="1:48" s="89" customFormat="1" x14ac:dyDescent="0.3">
      <c r="A24" s="90" t="str">
        <f>L_time</f>
        <v/>
      </c>
      <c r="B24" s="91" t="str">
        <f>L_TGca</f>
        <v/>
      </c>
      <c r="C24" s="114"/>
      <c r="D24" s="91" t="str">
        <f>IF(C24="","",LEFT($C24,FIND("-",$C24,1)+2))</f>
        <v/>
      </c>
      <c r="E24" s="70">
        <v>14</v>
      </c>
      <c r="F24" s="71" t="s">
        <v>88</v>
      </c>
      <c r="G24" s="72" t="s">
        <v>112</v>
      </c>
      <c r="H24" s="73" t="s">
        <v>113</v>
      </c>
      <c r="I24" s="72">
        <v>1</v>
      </c>
      <c r="J24" s="72" t="s">
        <v>72</v>
      </c>
      <c r="K24" s="72" t="str">
        <f>L_Loc</f>
        <v/>
      </c>
      <c r="L24" s="75">
        <v>45290</v>
      </c>
      <c r="M24" s="72" t="str">
        <f>_Ngay</f>
        <v>(Thứ 7)</v>
      </c>
      <c r="N24" s="76">
        <v>2</v>
      </c>
      <c r="O24" s="72">
        <v>24</v>
      </c>
      <c r="P24" s="72">
        <f>L_SV_P</f>
        <v>0</v>
      </c>
      <c r="Q24" s="94">
        <f>L_SP</f>
        <v>0</v>
      </c>
      <c r="R24" s="95"/>
      <c r="S24" s="95"/>
      <c r="T24" s="95" t="s">
        <v>73</v>
      </c>
      <c r="U24" s="95"/>
      <c r="V24" s="95"/>
      <c r="W24" s="95"/>
      <c r="X24" s="95"/>
      <c r="Y24" s="95"/>
      <c r="Z24" s="95"/>
      <c r="AA24" s="95"/>
      <c r="AB24" s="96"/>
      <c r="AC24" s="78">
        <f>L_cham</f>
        <v>45290</v>
      </c>
      <c r="AD24" s="78">
        <f>L_Nop</f>
        <v>45292</v>
      </c>
      <c r="AE24" s="109"/>
      <c r="AF24" s="109"/>
      <c r="AG24" s="80" t="s">
        <v>81</v>
      </c>
      <c r="AH24" s="80"/>
      <c r="AI24" s="80"/>
      <c r="AJ24" s="98"/>
      <c r="AK24" s="107" t="str">
        <f>IF(LEN(C24)&lt;14,"",RIGHT(C24,2))</f>
        <v/>
      </c>
      <c r="AL24" s="100" t="str">
        <f>IF($Q24=0,"",IF(MOD($O24,$P24)=0,$P24,MOD($O24,$P24)))</f>
        <v/>
      </c>
      <c r="AM24" s="101" t="str">
        <f>IF(AB24="","",$AB24-$Q24*2)</f>
        <v/>
      </c>
      <c r="AN24" s="101" t="str">
        <f>L_luu1</f>
        <v/>
      </c>
      <c r="AO24" s="102" t="str">
        <f>L_luu2</f>
        <v/>
      </c>
      <c r="AP24" s="103" t="str">
        <f>L_Luu3</f>
        <v/>
      </c>
      <c r="AQ24" s="102"/>
      <c r="AR24" s="102"/>
      <c r="AS24" s="104" t="str">
        <f>L_Loc</f>
        <v/>
      </c>
      <c r="AT24" s="105" t="str">
        <f>L_Loc</f>
        <v/>
      </c>
      <c r="AV24" s="89">
        <v>286</v>
      </c>
    </row>
    <row r="25" spans="1:48" s="89" customFormat="1" x14ac:dyDescent="0.3">
      <c r="A25" s="67"/>
      <c r="B25" s="67"/>
      <c r="C25" s="115"/>
      <c r="D25" s="69"/>
      <c r="E25" s="70">
        <v>15</v>
      </c>
      <c r="F25" s="71" t="s">
        <v>114</v>
      </c>
      <c r="G25" s="72" t="s">
        <v>115</v>
      </c>
      <c r="H25" s="73" t="s">
        <v>116</v>
      </c>
      <c r="I25" s="72">
        <v>2</v>
      </c>
      <c r="J25" s="72" t="s">
        <v>72</v>
      </c>
      <c r="K25" s="74"/>
      <c r="L25" s="75">
        <v>45290</v>
      </c>
      <c r="M25" s="72" t="str">
        <f>_Ngay</f>
        <v>(Thứ 7)</v>
      </c>
      <c r="N25" s="74">
        <v>2</v>
      </c>
      <c r="O25" s="72">
        <v>4</v>
      </c>
      <c r="P25" s="72"/>
      <c r="Q25" s="94"/>
      <c r="R25" s="74"/>
      <c r="S25" s="74"/>
      <c r="T25" s="74"/>
      <c r="U25" s="74"/>
      <c r="V25" s="74"/>
      <c r="W25" s="74" t="s">
        <v>73</v>
      </c>
      <c r="X25" s="74"/>
      <c r="Y25" s="74"/>
      <c r="Z25" s="74"/>
      <c r="AA25" s="74"/>
      <c r="AB25" s="74"/>
      <c r="AC25" s="78">
        <f>L_cham</f>
        <v>45290</v>
      </c>
      <c r="AD25" s="78">
        <f>L_Nop</f>
        <v>45292</v>
      </c>
      <c r="AE25" s="79"/>
      <c r="AF25" s="79"/>
      <c r="AG25" s="80" t="s">
        <v>74</v>
      </c>
      <c r="AH25" s="81"/>
      <c r="AI25" s="81"/>
      <c r="AJ25" s="108"/>
      <c r="AK25" s="83"/>
      <c r="AL25" s="84"/>
      <c r="AM25" s="85"/>
      <c r="AN25" s="85"/>
      <c r="AO25" s="86"/>
      <c r="AP25" s="87"/>
      <c r="AQ25" s="86"/>
      <c r="AR25" s="86"/>
      <c r="AS25" s="88"/>
      <c r="AT25" s="86"/>
    </row>
    <row r="26" spans="1:48" s="89" customFormat="1" ht="17.25" x14ac:dyDescent="0.3">
      <c r="A26" s="90" t="str">
        <f>L_time</f>
        <v/>
      </c>
      <c r="B26" s="91" t="str">
        <f>L_TGca</f>
        <v/>
      </c>
      <c r="C26" s="68"/>
      <c r="D26" s="91" t="str">
        <f>IF(C26="","",LEFT($C26,FIND("-",$C26,1)+2))</f>
        <v/>
      </c>
      <c r="E26" s="70">
        <v>16</v>
      </c>
      <c r="F26" s="71" t="s">
        <v>101</v>
      </c>
      <c r="G26" s="72" t="s">
        <v>117</v>
      </c>
      <c r="H26" s="73" t="s">
        <v>118</v>
      </c>
      <c r="I26" s="72">
        <v>2</v>
      </c>
      <c r="J26" s="72" t="s">
        <v>72</v>
      </c>
      <c r="K26" s="72" t="str">
        <f>L_Loc</f>
        <v/>
      </c>
      <c r="L26" s="93">
        <v>45290</v>
      </c>
      <c r="M26" s="72" t="str">
        <f>_Ngay</f>
        <v>(Thứ 7)</v>
      </c>
      <c r="N26" s="76">
        <v>2</v>
      </c>
      <c r="O26" s="72">
        <v>5</v>
      </c>
      <c r="P26" s="72">
        <f>L_SV_P</f>
        <v>0</v>
      </c>
      <c r="Q26" s="94">
        <f>L_SP</f>
        <v>0</v>
      </c>
      <c r="R26" s="95"/>
      <c r="S26" s="95"/>
      <c r="T26" s="95"/>
      <c r="U26" s="95"/>
      <c r="V26" s="95"/>
      <c r="W26" s="95"/>
      <c r="X26" s="95" t="s">
        <v>73</v>
      </c>
      <c r="Y26" s="95"/>
      <c r="Z26" s="95"/>
      <c r="AA26" s="95"/>
      <c r="AB26" s="96"/>
      <c r="AC26" s="78">
        <f>L_cham</f>
        <v>45290</v>
      </c>
      <c r="AD26" s="78">
        <f>L_Nop</f>
        <v>45292</v>
      </c>
      <c r="AE26" s="109"/>
      <c r="AF26" s="109"/>
      <c r="AG26" s="80" t="s">
        <v>81</v>
      </c>
      <c r="AH26" s="80"/>
      <c r="AI26" s="80"/>
      <c r="AJ26" s="98"/>
      <c r="AK26" s="107" t="str">
        <f>IF(LEN(C26)&lt;14,"",RIGHT(C26,2))</f>
        <v/>
      </c>
      <c r="AL26" s="100" t="str">
        <f>IF($Q26=0,"",IF(MOD($O26,$P26)=0,$P26,MOD($O26,$P26)))</f>
        <v/>
      </c>
      <c r="AM26" s="101" t="str">
        <f>IF(AB26="","",$AB26-$Q26*2)</f>
        <v/>
      </c>
      <c r="AN26" s="101" t="str">
        <f>L_luu1</f>
        <v/>
      </c>
      <c r="AO26" s="102" t="str">
        <f>L_luu2</f>
        <v/>
      </c>
      <c r="AP26" s="103" t="str">
        <f>L_Luu3</f>
        <v/>
      </c>
      <c r="AQ26" s="102"/>
      <c r="AR26" s="102"/>
      <c r="AS26" s="104" t="str">
        <f>L_Loc</f>
        <v/>
      </c>
      <c r="AT26" s="105" t="str">
        <f>L_Loc</f>
        <v/>
      </c>
      <c r="AV26" s="89">
        <v>286</v>
      </c>
    </row>
    <row r="27" spans="1:48" s="89" customFormat="1" x14ac:dyDescent="0.3">
      <c r="A27" s="67"/>
      <c r="B27" s="67"/>
      <c r="C27" s="68"/>
      <c r="D27" s="69"/>
      <c r="E27" s="70">
        <v>17</v>
      </c>
      <c r="F27" s="71" t="s">
        <v>85</v>
      </c>
      <c r="G27" s="72" t="s">
        <v>119</v>
      </c>
      <c r="H27" s="73" t="s">
        <v>120</v>
      </c>
      <c r="I27" s="72">
        <v>3</v>
      </c>
      <c r="J27" s="72" t="s">
        <v>121</v>
      </c>
      <c r="K27" s="74"/>
      <c r="L27" s="75">
        <v>45290</v>
      </c>
      <c r="M27" s="72" t="str">
        <f>_Ngay</f>
        <v>(Thứ 7)</v>
      </c>
      <c r="N27" s="76">
        <v>2</v>
      </c>
      <c r="O27" s="72">
        <v>94</v>
      </c>
      <c r="P27" s="72"/>
      <c r="Q27" s="94"/>
      <c r="R27" s="74"/>
      <c r="S27" s="74"/>
      <c r="T27" s="74"/>
      <c r="U27" s="74"/>
      <c r="V27" s="74"/>
      <c r="W27" s="74"/>
      <c r="X27" s="74" t="s">
        <v>73</v>
      </c>
      <c r="Y27" s="74"/>
      <c r="Z27" s="74"/>
      <c r="AA27" s="74"/>
      <c r="AB27" s="74"/>
      <c r="AC27" s="78">
        <f>L_cham</f>
        <v>45290</v>
      </c>
      <c r="AD27" s="78">
        <f>L_Nop</f>
        <v>45292</v>
      </c>
      <c r="AE27" s="110"/>
      <c r="AF27" s="110"/>
      <c r="AG27" s="80" t="s">
        <v>74</v>
      </c>
      <c r="AH27" s="81"/>
      <c r="AI27" s="81"/>
      <c r="AJ27" s="108"/>
      <c r="AK27" s="83"/>
      <c r="AL27" s="84"/>
      <c r="AM27" s="85"/>
      <c r="AN27" s="85"/>
      <c r="AO27" s="86"/>
      <c r="AP27" s="87"/>
      <c r="AQ27" s="86"/>
      <c r="AR27" s="86"/>
      <c r="AS27" s="88"/>
      <c r="AT27" s="86"/>
    </row>
    <row r="28" spans="1:48" s="89" customFormat="1" x14ac:dyDescent="0.3">
      <c r="A28" s="67"/>
      <c r="B28" s="67"/>
      <c r="C28" s="68"/>
      <c r="D28" s="69"/>
      <c r="E28" s="70">
        <v>18</v>
      </c>
      <c r="F28" s="116" t="s">
        <v>122</v>
      </c>
      <c r="G28" s="72" t="s">
        <v>123</v>
      </c>
      <c r="H28" s="73" t="s">
        <v>124</v>
      </c>
      <c r="I28" s="72">
        <v>2</v>
      </c>
      <c r="J28" s="72" t="s">
        <v>72</v>
      </c>
      <c r="K28" s="74"/>
      <c r="L28" s="75">
        <v>45290</v>
      </c>
      <c r="M28" s="72" t="str">
        <f>_Ngay</f>
        <v>(Thứ 7)</v>
      </c>
      <c r="N28" s="76">
        <v>2</v>
      </c>
      <c r="O28" s="72">
        <v>82</v>
      </c>
      <c r="P28" s="72"/>
      <c r="Q28" s="94"/>
      <c r="R28" s="74"/>
      <c r="S28" s="74"/>
      <c r="T28" s="74"/>
      <c r="U28" s="74"/>
      <c r="V28" s="74" t="s">
        <v>73</v>
      </c>
      <c r="W28" s="74"/>
      <c r="X28" s="74"/>
      <c r="Y28" s="74"/>
      <c r="Z28" s="74"/>
      <c r="AA28" s="74"/>
      <c r="AB28" s="74"/>
      <c r="AC28" s="78">
        <f>L_cham</f>
        <v>45290</v>
      </c>
      <c r="AD28" s="78">
        <f>L_Nop</f>
        <v>45292</v>
      </c>
      <c r="AE28" s="74"/>
      <c r="AF28" s="74"/>
      <c r="AG28" s="80" t="s">
        <v>74</v>
      </c>
      <c r="AH28" s="74"/>
      <c r="AI28" s="74"/>
      <c r="AJ28" s="117"/>
      <c r="AK28" s="74"/>
      <c r="AL28" s="83"/>
      <c r="AM28" s="118"/>
      <c r="AN28" s="118"/>
      <c r="AO28" s="119"/>
      <c r="AP28" s="119"/>
      <c r="AQ28" s="120"/>
      <c r="AR28" s="119"/>
      <c r="AS28" s="119"/>
      <c r="AT28" s="119"/>
    </row>
    <row r="29" spans="1:48" s="89" customFormat="1" ht="17.25" x14ac:dyDescent="0.3">
      <c r="A29" s="90" t="str">
        <f>L_time</f>
        <v/>
      </c>
      <c r="B29" s="91" t="str">
        <f>L_TGca</f>
        <v/>
      </c>
      <c r="C29" s="92"/>
      <c r="D29" s="91" t="str">
        <f>IF(C29="","",LEFT($C29,FIND("-",$C29,1)+2))</f>
        <v/>
      </c>
      <c r="E29" s="70">
        <v>19</v>
      </c>
      <c r="F29" s="116" t="s">
        <v>82</v>
      </c>
      <c r="G29" s="72" t="s">
        <v>125</v>
      </c>
      <c r="H29" s="73" t="s">
        <v>126</v>
      </c>
      <c r="I29" s="72">
        <v>3</v>
      </c>
      <c r="J29" s="72" t="s">
        <v>72</v>
      </c>
      <c r="K29" s="72" t="str">
        <f>L_Loc</f>
        <v/>
      </c>
      <c r="L29" s="93">
        <v>45290</v>
      </c>
      <c r="M29" s="72" t="str">
        <f>_Ngay</f>
        <v>(Thứ 7)</v>
      </c>
      <c r="N29" s="76">
        <v>3</v>
      </c>
      <c r="O29" s="72">
        <v>54</v>
      </c>
      <c r="P29" s="72">
        <f>L_SV_P</f>
        <v>0</v>
      </c>
      <c r="Q29" s="94">
        <f>L_SP</f>
        <v>0</v>
      </c>
      <c r="R29" s="95"/>
      <c r="S29" s="95"/>
      <c r="T29" s="95"/>
      <c r="U29" s="95"/>
      <c r="V29" s="95"/>
      <c r="W29" s="95"/>
      <c r="X29" s="95"/>
      <c r="Y29" s="95" t="s">
        <v>73</v>
      </c>
      <c r="Z29" s="95"/>
      <c r="AA29" s="95"/>
      <c r="AB29" s="96"/>
      <c r="AC29" s="78">
        <f>L_cham</f>
        <v>45290</v>
      </c>
      <c r="AD29" s="78">
        <f>L_Nop</f>
        <v>45292</v>
      </c>
      <c r="AE29" s="121"/>
      <c r="AF29" s="121"/>
      <c r="AG29" s="80" t="s">
        <v>81</v>
      </c>
      <c r="AH29" s="121"/>
      <c r="AI29" s="121"/>
      <c r="AJ29" s="122"/>
      <c r="AK29" s="123" t="str">
        <f>IF(LEN(C29)&lt;14,"",RIGHT(C29,2))</f>
        <v/>
      </c>
      <c r="AL29" s="107" t="str">
        <f>IF($Q29=0,"",IF(MOD($O29,$P29)=0,$P29,MOD($O29,$P29)))</f>
        <v/>
      </c>
      <c r="AM29" s="124" t="str">
        <f>IF(AB29="","",$AB29-$Q29*2)</f>
        <v/>
      </c>
      <c r="AN29" s="124" t="str">
        <f>L_luu1</f>
        <v/>
      </c>
      <c r="AO29" s="125" t="str">
        <f>L_luu2</f>
        <v/>
      </c>
      <c r="AP29" s="125" t="str">
        <f>L_Luu3</f>
        <v/>
      </c>
      <c r="AQ29" s="126"/>
      <c r="AR29" s="125"/>
      <c r="AS29" s="127" t="str">
        <f>L_Loc</f>
        <v/>
      </c>
      <c r="AT29" s="127" t="str">
        <f>L_Loc</f>
        <v/>
      </c>
      <c r="AV29" s="89">
        <v>286</v>
      </c>
    </row>
    <row r="30" spans="1:48" s="89" customFormat="1" ht="18" x14ac:dyDescent="0.3">
      <c r="A30" s="90">
        <f>L_time</f>
        <v>45290.541666666664</v>
      </c>
      <c r="B30" s="91" t="str">
        <f>L_TGca</f>
        <v>13:00</v>
      </c>
      <c r="C30" s="92" t="s">
        <v>127</v>
      </c>
      <c r="D30" s="91" t="str">
        <f>IF(C30="","",LEFT($C30,FIND("-",$C30,1)+2))</f>
        <v>DC1LL08-DC</v>
      </c>
      <c r="E30" s="70">
        <v>20</v>
      </c>
      <c r="F30" s="128" t="s">
        <v>78</v>
      </c>
      <c r="G30" s="72" t="s">
        <v>128</v>
      </c>
      <c r="H30" s="73" t="s">
        <v>129</v>
      </c>
      <c r="I30" s="72">
        <v>3</v>
      </c>
      <c r="J30" s="72" t="s">
        <v>72</v>
      </c>
      <c r="K30" s="72"/>
      <c r="L30" s="93">
        <v>45290</v>
      </c>
      <c r="M30" s="72" t="str">
        <f>_Ngay</f>
        <v>(Thứ 7)</v>
      </c>
      <c r="N30" s="76">
        <v>3</v>
      </c>
      <c r="O30" s="72">
        <v>26</v>
      </c>
      <c r="P30" s="72">
        <f>L_SV_P</f>
        <v>0</v>
      </c>
      <c r="Q30" s="94">
        <f>L_SP</f>
        <v>0</v>
      </c>
      <c r="R30" s="95"/>
      <c r="S30" s="95"/>
      <c r="T30" s="95"/>
      <c r="U30" s="95"/>
      <c r="V30" s="95"/>
      <c r="W30" s="95"/>
      <c r="X30" s="95" t="s">
        <v>73</v>
      </c>
      <c r="Y30" s="95"/>
      <c r="Z30" s="95"/>
      <c r="AA30" s="95"/>
      <c r="AB30" s="96"/>
      <c r="AC30" s="78">
        <f>L_cham</f>
        <v>45290</v>
      </c>
      <c r="AD30" s="78">
        <f>L_Nop</f>
        <v>45292</v>
      </c>
      <c r="AE30" s="78"/>
      <c r="AF30" s="78"/>
      <c r="AG30" s="80" t="s">
        <v>81</v>
      </c>
      <c r="AH30" s="121"/>
      <c r="AI30" s="121"/>
      <c r="AJ30" s="122"/>
      <c r="AK30" s="123" t="str">
        <f>IF(LEN(C30)&lt;14,"",RIGHT(C30,2))</f>
        <v/>
      </c>
      <c r="AL30" s="107" t="str">
        <f>IF($Q30=0,"",IF(MOD($O30,$P30)=0,$P30,MOD($O30,$P30)))</f>
        <v/>
      </c>
      <c r="AM30" s="124" t="str">
        <f>IF(AB30="","",$AB30-$Q30*2)</f>
        <v/>
      </c>
      <c r="AN30" s="124" t="e">
        <f>L_luu1</f>
        <v>#VALUE!</v>
      </c>
      <c r="AO30" s="125" t="e">
        <f>L_luu2</f>
        <v>#VALUE!</v>
      </c>
      <c r="AP30" s="125" t="e">
        <f>L_Luu3</f>
        <v>#VALUE!</v>
      </c>
      <c r="AQ30" s="126"/>
      <c r="AR30" s="125"/>
      <c r="AS30" s="127">
        <f>L_Loc</f>
        <v>0</v>
      </c>
      <c r="AT30" s="127">
        <f>L_Loc</f>
        <v>0</v>
      </c>
      <c r="AV30" s="89">
        <v>286</v>
      </c>
    </row>
    <row r="31" spans="1:48" s="89" customFormat="1" x14ac:dyDescent="0.3">
      <c r="A31" s="67"/>
      <c r="B31" s="67"/>
      <c r="C31" s="68"/>
      <c r="D31" s="69"/>
      <c r="E31" s="70">
        <v>21</v>
      </c>
      <c r="F31" s="116" t="s">
        <v>114</v>
      </c>
      <c r="G31" s="72" t="s">
        <v>130</v>
      </c>
      <c r="H31" s="73" t="s">
        <v>131</v>
      </c>
      <c r="I31" s="72">
        <v>2</v>
      </c>
      <c r="J31" s="72" t="s">
        <v>72</v>
      </c>
      <c r="K31" s="74"/>
      <c r="L31" s="75">
        <v>45290</v>
      </c>
      <c r="M31" s="72" t="str">
        <f>_Ngay</f>
        <v>(Thứ 7)</v>
      </c>
      <c r="N31" s="74">
        <v>3</v>
      </c>
      <c r="O31" s="72">
        <v>27</v>
      </c>
      <c r="P31" s="72"/>
      <c r="Q31" s="94"/>
      <c r="R31" s="74"/>
      <c r="S31" s="74"/>
      <c r="T31" s="74"/>
      <c r="U31" s="74"/>
      <c r="V31" s="74"/>
      <c r="W31" s="74" t="s">
        <v>73</v>
      </c>
      <c r="X31" s="74"/>
      <c r="Y31" s="74"/>
      <c r="Z31" s="74"/>
      <c r="AA31" s="74"/>
      <c r="AB31" s="74"/>
      <c r="AC31" s="78">
        <f>L_cham</f>
        <v>45290</v>
      </c>
      <c r="AD31" s="78">
        <f>L_Nop</f>
        <v>45292</v>
      </c>
      <c r="AE31" s="121"/>
      <c r="AF31" s="121"/>
      <c r="AG31" s="80" t="s">
        <v>74</v>
      </c>
      <c r="AH31" s="74"/>
      <c r="AI31" s="74"/>
      <c r="AJ31" s="117"/>
      <c r="AK31" s="74"/>
      <c r="AL31" s="129"/>
      <c r="AM31" s="130"/>
      <c r="AN31" s="130"/>
      <c r="AQ31" s="120"/>
    </row>
    <row r="32" spans="1:48" s="89" customFormat="1" x14ac:dyDescent="0.3">
      <c r="A32" s="67"/>
      <c r="B32" s="67"/>
      <c r="C32" s="68"/>
      <c r="D32" s="69"/>
      <c r="E32" s="70">
        <v>22</v>
      </c>
      <c r="F32" s="116" t="s">
        <v>132</v>
      </c>
      <c r="G32" s="72" t="s">
        <v>133</v>
      </c>
      <c r="H32" s="73" t="s">
        <v>134</v>
      </c>
      <c r="I32" s="72">
        <v>3</v>
      </c>
      <c r="J32" s="72" t="s">
        <v>72</v>
      </c>
      <c r="K32" s="74"/>
      <c r="L32" s="75">
        <v>45290</v>
      </c>
      <c r="M32" s="72" t="str">
        <f>_Ngay</f>
        <v>(Thứ 7)</v>
      </c>
      <c r="N32" s="74">
        <v>3</v>
      </c>
      <c r="O32" s="72">
        <v>145</v>
      </c>
      <c r="P32" s="72"/>
      <c r="Q32" s="94"/>
      <c r="R32" s="74"/>
      <c r="S32" s="74"/>
      <c r="T32" s="74"/>
      <c r="U32" s="74"/>
      <c r="V32" s="74"/>
      <c r="W32" s="74"/>
      <c r="X32" s="74" t="s">
        <v>73</v>
      </c>
      <c r="Y32" s="74"/>
      <c r="Z32" s="74"/>
      <c r="AA32" s="74"/>
      <c r="AB32" s="74"/>
      <c r="AC32" s="78">
        <f>L_cham</f>
        <v>45290</v>
      </c>
      <c r="AD32" s="78">
        <f>L_Nop</f>
        <v>45292</v>
      </c>
      <c r="AE32" s="121"/>
      <c r="AF32" s="121"/>
      <c r="AG32" s="80" t="s">
        <v>74</v>
      </c>
      <c r="AH32" s="74"/>
      <c r="AI32" s="74"/>
      <c r="AJ32" s="117"/>
      <c r="AK32" s="74"/>
      <c r="AL32" s="129"/>
      <c r="AM32" s="130"/>
      <c r="AN32" s="130"/>
      <c r="AQ32" s="120"/>
    </row>
    <row r="33" spans="1:48" s="89" customFormat="1" x14ac:dyDescent="0.3">
      <c r="A33" s="67"/>
      <c r="B33" s="67"/>
      <c r="C33" s="68"/>
      <c r="D33" s="69"/>
      <c r="E33" s="70">
        <v>23</v>
      </c>
      <c r="F33" s="116" t="s">
        <v>122</v>
      </c>
      <c r="G33" s="72" t="s">
        <v>135</v>
      </c>
      <c r="H33" s="73" t="s">
        <v>136</v>
      </c>
      <c r="I33" s="72">
        <v>3</v>
      </c>
      <c r="J33" s="72" t="s">
        <v>72</v>
      </c>
      <c r="K33" s="74"/>
      <c r="L33" s="75">
        <v>45290</v>
      </c>
      <c r="M33" s="72" t="str">
        <f>_Ngay</f>
        <v>(Thứ 7)</v>
      </c>
      <c r="N33" s="74">
        <v>3</v>
      </c>
      <c r="O33" s="72">
        <v>119</v>
      </c>
      <c r="P33" s="72"/>
      <c r="Q33" s="94"/>
      <c r="R33" s="74"/>
      <c r="S33" s="74"/>
      <c r="T33" s="74"/>
      <c r="U33" s="74"/>
      <c r="V33" s="74"/>
      <c r="W33" s="74"/>
      <c r="X33" s="74" t="s">
        <v>73</v>
      </c>
      <c r="Y33" s="74"/>
      <c r="Z33" s="74"/>
      <c r="AA33" s="74"/>
      <c r="AB33" s="74"/>
      <c r="AC33" s="78">
        <f>L_cham</f>
        <v>45290</v>
      </c>
      <c r="AD33" s="78">
        <f>L_Nop</f>
        <v>45292</v>
      </c>
      <c r="AE33" s="121"/>
      <c r="AF33" s="121"/>
      <c r="AG33" s="80" t="s">
        <v>74</v>
      </c>
      <c r="AH33" s="74"/>
      <c r="AI33" s="74"/>
      <c r="AJ33" s="131" t="s">
        <v>97</v>
      </c>
      <c r="AK33" s="74"/>
      <c r="AL33" s="83"/>
      <c r="AM33" s="118"/>
      <c r="AN33" s="118"/>
      <c r="AO33" s="119"/>
      <c r="AP33" s="119"/>
      <c r="AQ33" s="120"/>
      <c r="AR33" s="119"/>
      <c r="AS33" s="119"/>
      <c r="AT33" s="119"/>
    </row>
    <row r="34" spans="1:48" s="89" customFormat="1" x14ac:dyDescent="0.3">
      <c r="A34" s="67"/>
      <c r="B34" s="67"/>
      <c r="C34" s="68"/>
      <c r="D34" s="69"/>
      <c r="E34" s="70">
        <v>24</v>
      </c>
      <c r="F34" s="116" t="s">
        <v>94</v>
      </c>
      <c r="G34" s="72" t="s">
        <v>137</v>
      </c>
      <c r="H34" s="73" t="s">
        <v>138</v>
      </c>
      <c r="I34" s="72">
        <v>4</v>
      </c>
      <c r="J34" s="72" t="s">
        <v>72</v>
      </c>
      <c r="K34" s="74"/>
      <c r="L34" s="75">
        <v>45290</v>
      </c>
      <c r="M34" s="72" t="str">
        <f>_Ngay</f>
        <v>(Thứ 7)</v>
      </c>
      <c r="N34" s="74">
        <v>3</v>
      </c>
      <c r="O34" s="72">
        <v>139</v>
      </c>
      <c r="P34" s="72"/>
      <c r="Q34" s="94"/>
      <c r="R34" s="74"/>
      <c r="S34" s="74"/>
      <c r="T34" s="74"/>
      <c r="U34" s="74"/>
      <c r="V34" s="74"/>
      <c r="W34" s="74" t="s">
        <v>73</v>
      </c>
      <c r="X34" s="74"/>
      <c r="Y34" s="74"/>
      <c r="Z34" s="74"/>
      <c r="AA34" s="74"/>
      <c r="AB34" s="74"/>
      <c r="AC34" s="78">
        <f>L_cham</f>
        <v>45290</v>
      </c>
      <c r="AD34" s="78">
        <f>L_Nop</f>
        <v>45292</v>
      </c>
      <c r="AE34" s="121"/>
      <c r="AF34" s="121"/>
      <c r="AG34" s="80" t="s">
        <v>74</v>
      </c>
      <c r="AH34" s="74"/>
      <c r="AI34" s="74"/>
      <c r="AJ34" s="131" t="s">
        <v>97</v>
      </c>
      <c r="AK34" s="74"/>
      <c r="AL34" s="129"/>
      <c r="AM34" s="130"/>
      <c r="AN34" s="130"/>
      <c r="AQ34" s="120"/>
    </row>
    <row r="35" spans="1:48" s="89" customFormat="1" ht="32.25" x14ac:dyDescent="0.3">
      <c r="A35" s="67"/>
      <c r="B35" s="67"/>
      <c r="C35" s="68"/>
      <c r="D35" s="69"/>
      <c r="E35" s="70">
        <v>25</v>
      </c>
      <c r="F35" s="116" t="s">
        <v>139</v>
      </c>
      <c r="G35" s="72" t="s">
        <v>140</v>
      </c>
      <c r="H35" s="73" t="s">
        <v>141</v>
      </c>
      <c r="I35" s="72">
        <v>3</v>
      </c>
      <c r="J35" s="72" t="s">
        <v>72</v>
      </c>
      <c r="K35" s="74"/>
      <c r="L35" s="75">
        <v>45290</v>
      </c>
      <c r="M35" s="72" t="str">
        <f>_Ngay</f>
        <v>(Thứ 7)</v>
      </c>
      <c r="N35" s="74">
        <v>3</v>
      </c>
      <c r="O35" s="72">
        <v>102</v>
      </c>
      <c r="P35" s="72"/>
      <c r="Q35" s="94"/>
      <c r="R35" s="74"/>
      <c r="S35" s="74"/>
      <c r="T35" s="74"/>
      <c r="U35" s="74"/>
      <c r="V35" s="74"/>
      <c r="W35" s="74"/>
      <c r="X35" s="74"/>
      <c r="Y35" s="74" t="s">
        <v>73</v>
      </c>
      <c r="Z35" s="74"/>
      <c r="AA35" s="74"/>
      <c r="AB35" s="74"/>
      <c r="AC35" s="78">
        <f>L_cham</f>
        <v>45290</v>
      </c>
      <c r="AD35" s="78">
        <f>L_Nop</f>
        <v>45292</v>
      </c>
      <c r="AE35" s="121"/>
      <c r="AF35" s="121"/>
      <c r="AG35" s="80" t="s">
        <v>74</v>
      </c>
      <c r="AH35" s="74"/>
      <c r="AI35" s="74"/>
      <c r="AJ35" s="132" t="s">
        <v>142</v>
      </c>
      <c r="AK35" s="74"/>
      <c r="AL35" s="129"/>
      <c r="AM35" s="130"/>
      <c r="AN35" s="130"/>
      <c r="AQ35" s="120"/>
    </row>
    <row r="36" spans="1:48" s="89" customFormat="1" ht="32.25" x14ac:dyDescent="0.3">
      <c r="A36" s="67"/>
      <c r="B36" s="67"/>
      <c r="C36" s="68"/>
      <c r="D36" s="69"/>
      <c r="E36" s="70">
        <v>26</v>
      </c>
      <c r="F36" s="116" t="s">
        <v>76</v>
      </c>
      <c r="G36" s="72" t="s">
        <v>140</v>
      </c>
      <c r="H36" s="73" t="s">
        <v>141</v>
      </c>
      <c r="I36" s="72">
        <v>3</v>
      </c>
      <c r="J36" s="72" t="s">
        <v>72</v>
      </c>
      <c r="K36" s="74"/>
      <c r="L36" s="75">
        <v>45290</v>
      </c>
      <c r="M36" s="72" t="str">
        <f>_Ngay</f>
        <v>(Thứ 7)</v>
      </c>
      <c r="N36" s="74">
        <v>3</v>
      </c>
      <c r="O36" s="72">
        <v>9</v>
      </c>
      <c r="P36" s="72"/>
      <c r="Q36" s="94"/>
      <c r="R36" s="74"/>
      <c r="S36" s="74"/>
      <c r="T36" s="74"/>
      <c r="U36" s="74"/>
      <c r="V36" s="74"/>
      <c r="W36" s="74"/>
      <c r="X36" s="74"/>
      <c r="Y36" s="74" t="s">
        <v>73</v>
      </c>
      <c r="Z36" s="74"/>
      <c r="AA36" s="74"/>
      <c r="AB36" s="74"/>
      <c r="AC36" s="78">
        <f>L_cham</f>
        <v>45290</v>
      </c>
      <c r="AD36" s="78">
        <f>L_Nop</f>
        <v>45292</v>
      </c>
      <c r="AE36" s="121"/>
      <c r="AF36" s="121"/>
      <c r="AG36" s="80" t="s">
        <v>77</v>
      </c>
      <c r="AH36" s="74"/>
      <c r="AI36" s="74"/>
      <c r="AJ36" s="132" t="s">
        <v>142</v>
      </c>
      <c r="AK36" s="74"/>
      <c r="AL36" s="129"/>
      <c r="AM36" s="130"/>
      <c r="AN36" s="130"/>
      <c r="AQ36" s="120"/>
    </row>
    <row r="37" spans="1:48" s="89" customFormat="1" ht="17.25" x14ac:dyDescent="0.3">
      <c r="A37" s="90" t="str">
        <f>L_time</f>
        <v/>
      </c>
      <c r="B37" s="91" t="str">
        <f>L_TGca</f>
        <v/>
      </c>
      <c r="C37" s="68"/>
      <c r="D37" s="91" t="str">
        <f>IF(C37="","",LEFT($C37,FIND("-",$C37,1)+2))</f>
        <v/>
      </c>
      <c r="E37" s="70">
        <v>27</v>
      </c>
      <c r="F37" s="116" t="s">
        <v>143</v>
      </c>
      <c r="G37" s="72" t="s">
        <v>144</v>
      </c>
      <c r="H37" s="73" t="s">
        <v>145</v>
      </c>
      <c r="I37" s="72">
        <v>3</v>
      </c>
      <c r="J37" s="72" t="s">
        <v>72</v>
      </c>
      <c r="K37" s="72" t="str">
        <f>L_Loc</f>
        <v/>
      </c>
      <c r="L37" s="93">
        <v>45290</v>
      </c>
      <c r="M37" s="72" t="str">
        <f>_Ngay</f>
        <v>(Thứ 7)</v>
      </c>
      <c r="N37" s="76">
        <v>4</v>
      </c>
      <c r="O37" s="72">
        <v>24</v>
      </c>
      <c r="P37" s="72">
        <f>L_SV_P</f>
        <v>0</v>
      </c>
      <c r="Q37" s="94">
        <f>L_SP</f>
        <v>0</v>
      </c>
      <c r="R37" s="95"/>
      <c r="S37" s="95"/>
      <c r="T37" s="95"/>
      <c r="U37" s="95"/>
      <c r="V37" s="95"/>
      <c r="W37" s="95"/>
      <c r="X37" s="95" t="s">
        <v>73</v>
      </c>
      <c r="Y37" s="95"/>
      <c r="Z37" s="95"/>
      <c r="AA37" s="95"/>
      <c r="AB37" s="96"/>
      <c r="AC37" s="78">
        <f>L_cham</f>
        <v>45290</v>
      </c>
      <c r="AD37" s="78">
        <f>L_Nop</f>
        <v>45292</v>
      </c>
      <c r="AE37" s="121"/>
      <c r="AF37" s="121"/>
      <c r="AG37" s="80" t="s">
        <v>81</v>
      </c>
      <c r="AH37" s="121"/>
      <c r="AI37" s="121"/>
      <c r="AJ37" s="122"/>
      <c r="AK37" s="123" t="str">
        <f>IF(LEN(C37)&lt;14,"",RIGHT(C37,2))</f>
        <v/>
      </c>
      <c r="AL37" s="107" t="str">
        <f>IF($Q37=0,"",IF(MOD($O37,$P37)=0,$P37,MOD($O37,$P37)))</f>
        <v/>
      </c>
      <c r="AM37" s="124" t="str">
        <f>IF(AB37="","",$AB37-$Q37*2)</f>
        <v/>
      </c>
      <c r="AN37" s="124" t="str">
        <f>L_luu1</f>
        <v/>
      </c>
      <c r="AO37" s="125" t="str">
        <f>L_luu2</f>
        <v/>
      </c>
      <c r="AP37" s="125" t="str">
        <f>L_Luu3</f>
        <v/>
      </c>
      <c r="AQ37" s="126"/>
      <c r="AR37" s="125"/>
      <c r="AS37" s="127" t="str">
        <f>L_Loc</f>
        <v/>
      </c>
      <c r="AT37" s="127" t="str">
        <f>L_Loc</f>
        <v/>
      </c>
      <c r="AV37" s="89">
        <v>286</v>
      </c>
    </row>
    <row r="38" spans="1:48" s="89" customFormat="1" x14ac:dyDescent="0.3">
      <c r="A38" s="67"/>
      <c r="B38" s="67"/>
      <c r="C38" s="68"/>
      <c r="D38" s="69"/>
      <c r="E38" s="70">
        <v>28</v>
      </c>
      <c r="F38" s="116" t="s">
        <v>114</v>
      </c>
      <c r="G38" s="72" t="s">
        <v>146</v>
      </c>
      <c r="H38" s="73" t="s">
        <v>147</v>
      </c>
      <c r="I38" s="72">
        <v>3</v>
      </c>
      <c r="J38" s="72" t="s">
        <v>72</v>
      </c>
      <c r="K38" s="74"/>
      <c r="L38" s="75">
        <v>45290</v>
      </c>
      <c r="M38" s="72" t="str">
        <f>_Ngay</f>
        <v>(Thứ 7)</v>
      </c>
      <c r="N38" s="74">
        <v>4</v>
      </c>
      <c r="O38" s="72">
        <v>60</v>
      </c>
      <c r="P38" s="72"/>
      <c r="Q38" s="94"/>
      <c r="R38" s="74"/>
      <c r="S38" s="74"/>
      <c r="T38" s="74"/>
      <c r="U38" s="74"/>
      <c r="V38" s="74"/>
      <c r="W38" s="74" t="s">
        <v>73</v>
      </c>
      <c r="X38" s="74"/>
      <c r="Y38" s="74"/>
      <c r="Z38" s="74"/>
      <c r="AA38" s="74"/>
      <c r="AB38" s="74"/>
      <c r="AC38" s="78">
        <f>L_cham</f>
        <v>45290</v>
      </c>
      <c r="AD38" s="78">
        <f>L_Nop</f>
        <v>45292</v>
      </c>
      <c r="AE38" s="74"/>
      <c r="AF38" s="74"/>
      <c r="AG38" s="80" t="s">
        <v>74</v>
      </c>
      <c r="AH38" s="74"/>
      <c r="AI38" s="74"/>
      <c r="AJ38" s="117"/>
      <c r="AK38" s="74"/>
      <c r="AL38" s="83"/>
      <c r="AM38" s="118"/>
      <c r="AN38" s="118"/>
      <c r="AO38" s="119"/>
      <c r="AP38" s="119"/>
      <c r="AQ38" s="120"/>
      <c r="AR38" s="119"/>
      <c r="AS38" s="119"/>
      <c r="AT38" s="119"/>
    </row>
    <row r="39" spans="1:48" s="89" customFormat="1" x14ac:dyDescent="0.3">
      <c r="A39" s="67"/>
      <c r="B39" s="67"/>
      <c r="C39" s="68"/>
      <c r="D39" s="69"/>
      <c r="E39" s="70">
        <v>29</v>
      </c>
      <c r="F39" s="116" t="s">
        <v>82</v>
      </c>
      <c r="G39" s="72" t="s">
        <v>148</v>
      </c>
      <c r="H39" s="73" t="s">
        <v>149</v>
      </c>
      <c r="I39" s="72">
        <v>3</v>
      </c>
      <c r="J39" s="72" t="s">
        <v>72</v>
      </c>
      <c r="K39" s="74"/>
      <c r="L39" s="93">
        <v>45290</v>
      </c>
      <c r="M39" s="72" t="str">
        <f>_Ngay</f>
        <v>(Thứ 7)</v>
      </c>
      <c r="N39" s="76">
        <v>4</v>
      </c>
      <c r="O39" s="72">
        <v>17</v>
      </c>
      <c r="P39" s="72">
        <f>L_SV_P</f>
        <v>0</v>
      </c>
      <c r="Q39" s="94">
        <f>L_SP</f>
        <v>0</v>
      </c>
      <c r="R39" s="74"/>
      <c r="S39" s="74"/>
      <c r="T39" s="74"/>
      <c r="U39" s="74"/>
      <c r="V39" s="74"/>
      <c r="W39" s="74"/>
      <c r="X39" s="74"/>
      <c r="Y39" s="74" t="s">
        <v>73</v>
      </c>
      <c r="Z39" s="74"/>
      <c r="AA39" s="74"/>
      <c r="AB39" s="74"/>
      <c r="AC39" s="78">
        <f>L_cham</f>
        <v>45290</v>
      </c>
      <c r="AD39" s="78">
        <f>L_Nop</f>
        <v>45292</v>
      </c>
      <c r="AE39" s="74"/>
      <c r="AF39" s="74"/>
      <c r="AG39" s="80" t="s">
        <v>81</v>
      </c>
      <c r="AH39" s="74"/>
      <c r="AI39" s="74"/>
      <c r="AJ39" s="117"/>
      <c r="AK39" s="74"/>
      <c r="AL39" s="83"/>
      <c r="AM39" s="118"/>
      <c r="AN39" s="118"/>
      <c r="AO39" s="119"/>
      <c r="AP39" s="119"/>
      <c r="AQ39" s="120"/>
      <c r="AR39" s="119"/>
      <c r="AS39" s="119"/>
      <c r="AT39" s="119"/>
    </row>
    <row r="40" spans="1:48" s="89" customFormat="1" x14ac:dyDescent="0.3">
      <c r="A40" s="67"/>
      <c r="B40" s="67"/>
      <c r="C40" s="133"/>
      <c r="D40" s="69"/>
      <c r="E40" s="70">
        <v>30</v>
      </c>
      <c r="F40" s="116" t="s">
        <v>91</v>
      </c>
      <c r="G40" s="72" t="s">
        <v>150</v>
      </c>
      <c r="H40" s="73" t="s">
        <v>151</v>
      </c>
      <c r="I40" s="72">
        <v>3</v>
      </c>
      <c r="J40" s="72" t="s">
        <v>72</v>
      </c>
      <c r="K40" s="74"/>
      <c r="L40" s="75">
        <v>45291</v>
      </c>
      <c r="M40" s="72" t="str">
        <f>_Ngay</f>
        <v>(Cnhật)</v>
      </c>
      <c r="N40" s="76">
        <v>1</v>
      </c>
      <c r="O40" s="72">
        <v>118</v>
      </c>
      <c r="P40" s="72"/>
      <c r="Q40" s="94"/>
      <c r="R40" s="74"/>
      <c r="S40" s="74"/>
      <c r="T40" s="74"/>
      <c r="U40" s="74"/>
      <c r="V40" s="74"/>
      <c r="W40" s="74"/>
      <c r="X40" s="74" t="s">
        <v>73</v>
      </c>
      <c r="Y40" s="74"/>
      <c r="Z40" s="74"/>
      <c r="AA40" s="74"/>
      <c r="AB40" s="74"/>
      <c r="AC40" s="78">
        <f>L_cham</f>
        <v>45291</v>
      </c>
      <c r="AD40" s="78">
        <f>L_Nop</f>
        <v>45293</v>
      </c>
      <c r="AE40" s="74"/>
      <c r="AF40" s="74"/>
      <c r="AG40" s="80" t="s">
        <v>74</v>
      </c>
      <c r="AH40" s="74"/>
      <c r="AI40" s="74"/>
      <c r="AJ40" s="117"/>
      <c r="AK40" s="74"/>
      <c r="AL40" s="83"/>
      <c r="AM40" s="118"/>
      <c r="AN40" s="118"/>
      <c r="AO40" s="119"/>
      <c r="AP40" s="119"/>
      <c r="AQ40" s="120"/>
      <c r="AR40" s="119"/>
      <c r="AS40" s="119"/>
      <c r="AT40" s="119"/>
    </row>
    <row r="41" spans="1:48" s="89" customFormat="1" x14ac:dyDescent="0.3">
      <c r="A41" s="67"/>
      <c r="B41" s="67"/>
      <c r="C41" s="68"/>
      <c r="D41" s="69"/>
      <c r="E41" s="70">
        <v>31</v>
      </c>
      <c r="F41" s="116" t="s">
        <v>152</v>
      </c>
      <c r="G41" s="72" t="s">
        <v>153</v>
      </c>
      <c r="H41" s="73" t="s">
        <v>154</v>
      </c>
      <c r="I41" s="72">
        <v>4</v>
      </c>
      <c r="J41" s="72" t="s">
        <v>72</v>
      </c>
      <c r="K41" s="74"/>
      <c r="L41" s="93">
        <v>45291</v>
      </c>
      <c r="M41" s="72" t="str">
        <f>_Ngay</f>
        <v>(Cnhật)</v>
      </c>
      <c r="N41" s="76">
        <v>1</v>
      </c>
      <c r="O41" s="72">
        <v>22</v>
      </c>
      <c r="P41" s="72"/>
      <c r="Q41" s="94"/>
      <c r="R41" s="74"/>
      <c r="S41" s="74"/>
      <c r="T41" s="74"/>
      <c r="U41" s="74"/>
      <c r="V41" s="74"/>
      <c r="W41" s="74" t="s">
        <v>73</v>
      </c>
      <c r="X41" s="74"/>
      <c r="Y41" s="74"/>
      <c r="Z41" s="74"/>
      <c r="AA41" s="74"/>
      <c r="AB41" s="74"/>
      <c r="AC41" s="78">
        <f>L_cham</f>
        <v>45291</v>
      </c>
      <c r="AD41" s="78">
        <f>L_Nop</f>
        <v>45293</v>
      </c>
      <c r="AE41" s="121"/>
      <c r="AF41" s="121"/>
      <c r="AG41" s="80" t="s">
        <v>74</v>
      </c>
      <c r="AH41" s="74"/>
      <c r="AI41" s="74"/>
      <c r="AJ41" s="117"/>
      <c r="AK41" s="74"/>
      <c r="AL41" s="83"/>
      <c r="AM41" s="118"/>
      <c r="AN41" s="118"/>
      <c r="AO41" s="119"/>
      <c r="AP41" s="119"/>
      <c r="AQ41" s="120"/>
      <c r="AR41" s="119"/>
      <c r="AS41" s="119"/>
      <c r="AT41" s="119"/>
    </row>
    <row r="42" spans="1:48" s="89" customFormat="1" x14ac:dyDescent="0.3">
      <c r="A42" s="67"/>
      <c r="B42" s="67"/>
      <c r="C42" s="68"/>
      <c r="D42" s="69"/>
      <c r="E42" s="70">
        <v>32</v>
      </c>
      <c r="F42" s="116" t="s">
        <v>139</v>
      </c>
      <c r="G42" s="72" t="s">
        <v>155</v>
      </c>
      <c r="H42" s="73" t="s">
        <v>156</v>
      </c>
      <c r="I42" s="72">
        <v>3</v>
      </c>
      <c r="J42" s="72" t="s">
        <v>72</v>
      </c>
      <c r="K42" s="74"/>
      <c r="L42" s="75">
        <v>45291</v>
      </c>
      <c r="M42" s="72" t="str">
        <f>_Ngay</f>
        <v>(Cnhật)</v>
      </c>
      <c r="N42" s="74">
        <v>1</v>
      </c>
      <c r="O42" s="72">
        <v>92</v>
      </c>
      <c r="P42" s="72"/>
      <c r="Q42" s="94"/>
      <c r="R42" s="74"/>
      <c r="S42" s="74"/>
      <c r="T42" s="74"/>
      <c r="U42" s="74"/>
      <c r="V42" s="74"/>
      <c r="W42" s="74"/>
      <c r="X42" s="74" t="s">
        <v>73</v>
      </c>
      <c r="Y42" s="74" t="s">
        <v>73</v>
      </c>
      <c r="Z42" s="74"/>
      <c r="AA42" s="74"/>
      <c r="AB42" s="74"/>
      <c r="AC42" s="78">
        <f>L_cham</f>
        <v>45291</v>
      </c>
      <c r="AD42" s="78">
        <f>L_Nop</f>
        <v>45293</v>
      </c>
      <c r="AE42" s="74"/>
      <c r="AF42" s="74"/>
      <c r="AG42" s="80" t="s">
        <v>74</v>
      </c>
      <c r="AH42" s="74"/>
      <c r="AI42" s="74"/>
      <c r="AJ42" s="117"/>
      <c r="AK42" s="74"/>
      <c r="AL42" s="83"/>
      <c r="AM42" s="118"/>
      <c r="AN42" s="118"/>
      <c r="AO42" s="119"/>
      <c r="AP42" s="119"/>
      <c r="AQ42" s="120"/>
      <c r="AR42" s="119"/>
      <c r="AS42" s="119"/>
      <c r="AT42" s="119"/>
    </row>
    <row r="43" spans="1:48" s="89" customFormat="1" x14ac:dyDescent="0.3">
      <c r="A43" s="67"/>
      <c r="B43" s="67"/>
      <c r="C43" s="133"/>
      <c r="D43" s="69"/>
      <c r="E43" s="70">
        <v>33</v>
      </c>
      <c r="F43" s="116" t="s">
        <v>98</v>
      </c>
      <c r="G43" s="72" t="s">
        <v>157</v>
      </c>
      <c r="H43" s="73" t="s">
        <v>158</v>
      </c>
      <c r="I43" s="72">
        <v>3</v>
      </c>
      <c r="J43" s="72" t="s">
        <v>72</v>
      </c>
      <c r="K43" s="74"/>
      <c r="L43" s="93">
        <v>45291</v>
      </c>
      <c r="M43" s="72" t="str">
        <f>_Ngay</f>
        <v>(Cnhật)</v>
      </c>
      <c r="N43" s="76">
        <v>1</v>
      </c>
      <c r="O43" s="72">
        <v>65</v>
      </c>
      <c r="P43" s="74"/>
      <c r="Q43" s="77"/>
      <c r="R43" s="74"/>
      <c r="S43" s="74"/>
      <c r="T43" s="74"/>
      <c r="U43" s="74"/>
      <c r="V43" s="74"/>
      <c r="W43" s="74"/>
      <c r="X43" s="74" t="s">
        <v>73</v>
      </c>
      <c r="Y43" s="74"/>
      <c r="Z43" s="74"/>
      <c r="AA43" s="74"/>
      <c r="AB43" s="74"/>
      <c r="AC43" s="78">
        <f>L_cham</f>
        <v>45291</v>
      </c>
      <c r="AD43" s="78">
        <f>L_Nop</f>
        <v>45293</v>
      </c>
      <c r="AE43" s="74"/>
      <c r="AF43" s="74"/>
      <c r="AG43" s="80" t="s">
        <v>74</v>
      </c>
      <c r="AH43" s="74"/>
      <c r="AI43" s="74"/>
      <c r="AJ43" s="108"/>
      <c r="AK43" s="74"/>
      <c r="AL43" s="83"/>
      <c r="AM43" s="118"/>
      <c r="AN43" s="118"/>
      <c r="AO43" s="119"/>
      <c r="AP43" s="119"/>
      <c r="AQ43" s="120"/>
      <c r="AR43" s="119"/>
      <c r="AS43" s="119"/>
      <c r="AT43" s="119"/>
    </row>
    <row r="44" spans="1:48" s="89" customFormat="1" x14ac:dyDescent="0.3">
      <c r="A44" s="67"/>
      <c r="B44" s="67"/>
      <c r="C44" s="68"/>
      <c r="D44" s="69"/>
      <c r="E44" s="70">
        <v>34</v>
      </c>
      <c r="F44" s="116" t="s">
        <v>78</v>
      </c>
      <c r="G44" s="72" t="s">
        <v>159</v>
      </c>
      <c r="H44" s="73" t="s">
        <v>160</v>
      </c>
      <c r="I44" s="72">
        <v>3</v>
      </c>
      <c r="J44" s="72" t="s">
        <v>72</v>
      </c>
      <c r="K44" s="74"/>
      <c r="L44" s="93">
        <v>45291</v>
      </c>
      <c r="M44" s="72" t="str">
        <f>_Ngay</f>
        <v>(Cnhật)</v>
      </c>
      <c r="N44" s="76">
        <v>1</v>
      </c>
      <c r="O44" s="72">
        <v>45</v>
      </c>
      <c r="P44" s="72">
        <f>L_SV_P</f>
        <v>0</v>
      </c>
      <c r="Q44" s="94">
        <f>L_SP</f>
        <v>0</v>
      </c>
      <c r="R44" s="74"/>
      <c r="S44" s="74"/>
      <c r="T44" s="74"/>
      <c r="U44" s="74"/>
      <c r="V44" s="74"/>
      <c r="W44" s="74"/>
      <c r="X44" s="74" t="s">
        <v>73</v>
      </c>
      <c r="Y44" s="74"/>
      <c r="Z44" s="74"/>
      <c r="AA44" s="74"/>
      <c r="AB44" s="74"/>
      <c r="AC44" s="78">
        <f>L_cham</f>
        <v>45291</v>
      </c>
      <c r="AD44" s="78">
        <f>L_Nop</f>
        <v>45293</v>
      </c>
      <c r="AE44" s="121"/>
      <c r="AF44" s="121"/>
      <c r="AG44" s="80" t="s">
        <v>81</v>
      </c>
      <c r="AH44" s="74"/>
      <c r="AI44" s="74"/>
      <c r="AJ44" s="117"/>
      <c r="AK44" s="74"/>
      <c r="AL44" s="83"/>
      <c r="AM44" s="118"/>
      <c r="AN44" s="118"/>
      <c r="AO44" s="119"/>
      <c r="AP44" s="119"/>
      <c r="AQ44" s="120"/>
      <c r="AR44" s="119"/>
      <c r="AS44" s="119"/>
      <c r="AT44" s="119"/>
    </row>
    <row r="45" spans="1:48" s="89" customFormat="1" ht="17.25" x14ac:dyDescent="0.3">
      <c r="A45" s="90" t="str">
        <f>L_time</f>
        <v/>
      </c>
      <c r="B45" s="91" t="str">
        <f>L_TGca</f>
        <v/>
      </c>
      <c r="C45" s="68"/>
      <c r="D45" s="91" t="str">
        <f>IF(C45="","",LEFT($C45,FIND("-",$C45,1)+2))</f>
        <v/>
      </c>
      <c r="E45" s="70">
        <v>35</v>
      </c>
      <c r="F45" s="116" t="s">
        <v>101</v>
      </c>
      <c r="G45" s="72" t="s">
        <v>161</v>
      </c>
      <c r="H45" s="73" t="s">
        <v>162</v>
      </c>
      <c r="I45" s="72">
        <v>2</v>
      </c>
      <c r="J45" s="72" t="s">
        <v>72</v>
      </c>
      <c r="K45" s="72" t="str">
        <f>L_Loc</f>
        <v/>
      </c>
      <c r="L45" s="93">
        <v>45291</v>
      </c>
      <c r="M45" s="72" t="str">
        <f>_Ngay</f>
        <v>(Cnhật)</v>
      </c>
      <c r="N45" s="76">
        <v>1</v>
      </c>
      <c r="O45" s="72">
        <v>29</v>
      </c>
      <c r="P45" s="72">
        <f>L_SV_P</f>
        <v>0</v>
      </c>
      <c r="Q45" s="94">
        <f>L_SP</f>
        <v>0</v>
      </c>
      <c r="R45" s="95"/>
      <c r="S45" s="95"/>
      <c r="T45" s="95"/>
      <c r="U45" s="95"/>
      <c r="V45" s="95" t="s">
        <v>73</v>
      </c>
      <c r="W45" s="95"/>
      <c r="X45" s="95"/>
      <c r="Y45" s="95"/>
      <c r="Z45" s="95"/>
      <c r="AA45" s="95"/>
      <c r="AB45" s="96"/>
      <c r="AC45" s="78">
        <f>L_cham</f>
        <v>45291</v>
      </c>
      <c r="AD45" s="78">
        <f>L_Nop</f>
        <v>45293</v>
      </c>
      <c r="AE45" s="78"/>
      <c r="AF45" s="78"/>
      <c r="AG45" s="80" t="s">
        <v>81</v>
      </c>
      <c r="AH45" s="121"/>
      <c r="AI45" s="121"/>
      <c r="AJ45" s="98"/>
      <c r="AK45" s="123" t="str">
        <f>IF(LEN(C45)&lt;14,"",RIGHT(C45,2))</f>
        <v/>
      </c>
      <c r="AL45" s="107" t="str">
        <f>IF($Q45=0,"",IF(MOD($O45,$P45)=0,$P45,MOD($O45,$P45)))</f>
        <v/>
      </c>
      <c r="AM45" s="124" t="str">
        <f>IF(AB45="","",$AB45-$Q45*2)</f>
        <v/>
      </c>
      <c r="AN45" s="124" t="str">
        <f>L_luu1</f>
        <v/>
      </c>
      <c r="AO45" s="125" t="str">
        <f>L_luu2</f>
        <v/>
      </c>
      <c r="AP45" s="125" t="str">
        <f>L_Luu3</f>
        <v/>
      </c>
      <c r="AQ45" s="126"/>
      <c r="AR45" s="125"/>
      <c r="AS45" s="127" t="str">
        <f>L_Loc</f>
        <v/>
      </c>
      <c r="AT45" s="127" t="str">
        <f>L_Loc</f>
        <v/>
      </c>
      <c r="AV45" s="89">
        <v>286</v>
      </c>
    </row>
    <row r="46" spans="1:48" s="89" customFormat="1" x14ac:dyDescent="0.3">
      <c r="A46" s="67"/>
      <c r="B46" s="67"/>
      <c r="C46" s="68"/>
      <c r="D46" s="69"/>
      <c r="E46" s="70">
        <v>36</v>
      </c>
      <c r="F46" s="116" t="s">
        <v>163</v>
      </c>
      <c r="G46" s="72" t="s">
        <v>164</v>
      </c>
      <c r="H46" s="73" t="s">
        <v>165</v>
      </c>
      <c r="I46" s="72">
        <v>2</v>
      </c>
      <c r="J46" s="72" t="s">
        <v>72</v>
      </c>
      <c r="K46" s="74"/>
      <c r="L46" s="93">
        <v>45291</v>
      </c>
      <c r="M46" s="72" t="str">
        <f>_Ngay</f>
        <v>(Cnhật)</v>
      </c>
      <c r="N46" s="76">
        <v>1</v>
      </c>
      <c r="O46" s="72">
        <v>13</v>
      </c>
      <c r="P46" s="72">
        <f>L_SV_P</f>
        <v>0</v>
      </c>
      <c r="Q46" s="94">
        <f>L_SP</f>
        <v>0</v>
      </c>
      <c r="R46" s="74"/>
      <c r="S46" s="74"/>
      <c r="T46" s="74"/>
      <c r="U46" s="74"/>
      <c r="V46" s="74" t="s">
        <v>73</v>
      </c>
      <c r="W46" s="74"/>
      <c r="X46" s="74"/>
      <c r="Y46" s="74"/>
      <c r="Z46" s="74"/>
      <c r="AA46" s="74"/>
      <c r="AB46" s="74"/>
      <c r="AC46" s="78">
        <f>L_cham</f>
        <v>45291</v>
      </c>
      <c r="AD46" s="78">
        <f>L_Nop</f>
        <v>45293</v>
      </c>
      <c r="AE46" s="121"/>
      <c r="AF46" s="121"/>
      <c r="AG46" s="80" t="s">
        <v>81</v>
      </c>
      <c r="AH46" s="74"/>
      <c r="AI46" s="74"/>
      <c r="AJ46" s="108"/>
      <c r="AK46" s="74"/>
      <c r="AL46" s="83"/>
      <c r="AM46" s="118"/>
      <c r="AN46" s="118"/>
      <c r="AO46" s="119"/>
      <c r="AP46" s="119"/>
      <c r="AQ46" s="120"/>
      <c r="AR46" s="119"/>
      <c r="AS46" s="119"/>
      <c r="AT46" s="119"/>
    </row>
    <row r="47" spans="1:48" s="89" customFormat="1" x14ac:dyDescent="0.3">
      <c r="A47" s="90" t="str">
        <f>L_time</f>
        <v/>
      </c>
      <c r="B47" s="91" t="str">
        <f>L_TGca</f>
        <v/>
      </c>
      <c r="C47" s="92"/>
      <c r="D47" s="91" t="str">
        <f>IF(C47="","",LEFT($C47,FIND("-",$C47,1)+2))</f>
        <v/>
      </c>
      <c r="E47" s="70">
        <v>37</v>
      </c>
      <c r="F47" s="116" t="s">
        <v>88</v>
      </c>
      <c r="G47" s="72" t="s">
        <v>166</v>
      </c>
      <c r="H47" s="73" t="s">
        <v>167</v>
      </c>
      <c r="I47" s="72">
        <v>2</v>
      </c>
      <c r="J47" s="72" t="s">
        <v>72</v>
      </c>
      <c r="K47" s="72" t="str">
        <f>L_Loc</f>
        <v/>
      </c>
      <c r="L47" s="75">
        <v>45291</v>
      </c>
      <c r="M47" s="72" t="str">
        <f>_Ngay</f>
        <v>(Cnhật)</v>
      </c>
      <c r="N47" s="76">
        <v>1</v>
      </c>
      <c r="O47" s="72">
        <v>32</v>
      </c>
      <c r="P47" s="72">
        <f>L_SV_P</f>
        <v>0</v>
      </c>
      <c r="Q47" s="94">
        <f>L_SP</f>
        <v>0</v>
      </c>
      <c r="R47" s="95"/>
      <c r="S47" s="95"/>
      <c r="T47" s="95" t="s">
        <v>73</v>
      </c>
      <c r="U47" s="95"/>
      <c r="V47" s="95"/>
      <c r="W47" s="95"/>
      <c r="X47" s="95"/>
      <c r="Y47" s="95"/>
      <c r="Z47" s="95"/>
      <c r="AA47" s="95"/>
      <c r="AB47" s="96"/>
      <c r="AC47" s="78">
        <f>L_cham</f>
        <v>45291</v>
      </c>
      <c r="AD47" s="78">
        <f>L_Nop</f>
        <v>45293</v>
      </c>
      <c r="AE47" s="78"/>
      <c r="AF47" s="78"/>
      <c r="AG47" s="80" t="s">
        <v>81</v>
      </c>
      <c r="AH47" s="121"/>
      <c r="AI47" s="121"/>
      <c r="AJ47" s="98"/>
      <c r="AK47" s="123" t="str">
        <f>IF(LEN(C47)&lt;14,"",RIGHT(C47,2))</f>
        <v/>
      </c>
      <c r="AL47" s="107" t="str">
        <f>IF($Q47=0,"",IF(MOD($O47,$P47)=0,$P47,MOD($O47,$P47)))</f>
        <v/>
      </c>
      <c r="AM47" s="124" t="str">
        <f>IF(AB47="","",$AB47-$Q47*2)</f>
        <v/>
      </c>
      <c r="AN47" s="124" t="str">
        <f>L_luu1</f>
        <v/>
      </c>
      <c r="AO47" s="125" t="str">
        <f>L_luu2</f>
        <v/>
      </c>
      <c r="AP47" s="125" t="str">
        <f>L_Luu3</f>
        <v/>
      </c>
      <c r="AQ47" s="126"/>
      <c r="AR47" s="125"/>
      <c r="AS47" s="127" t="str">
        <f>L_Loc</f>
        <v/>
      </c>
      <c r="AT47" s="127" t="str">
        <f>L_Loc</f>
        <v/>
      </c>
      <c r="AV47" s="89">
        <v>286</v>
      </c>
    </row>
    <row r="48" spans="1:48" s="89" customFormat="1" x14ac:dyDescent="0.3">
      <c r="A48" s="67"/>
      <c r="B48" s="67"/>
      <c r="C48" s="68"/>
      <c r="D48" s="69"/>
      <c r="E48" s="70">
        <v>38</v>
      </c>
      <c r="F48" s="116" t="s">
        <v>114</v>
      </c>
      <c r="G48" s="72" t="s">
        <v>168</v>
      </c>
      <c r="H48" s="73" t="s">
        <v>169</v>
      </c>
      <c r="I48" s="72">
        <v>4</v>
      </c>
      <c r="J48" s="72" t="s">
        <v>72</v>
      </c>
      <c r="K48" s="74"/>
      <c r="L48" s="75">
        <v>45291</v>
      </c>
      <c r="M48" s="72" t="str">
        <f>_Ngay</f>
        <v>(Cnhật)</v>
      </c>
      <c r="N48" s="76">
        <v>1</v>
      </c>
      <c r="O48" s="72">
        <v>50</v>
      </c>
      <c r="P48" s="72"/>
      <c r="Q48" s="94"/>
      <c r="R48" s="74"/>
      <c r="S48" s="74"/>
      <c r="T48" s="74"/>
      <c r="U48" s="74"/>
      <c r="V48" s="74"/>
      <c r="W48" s="74" t="s">
        <v>73</v>
      </c>
      <c r="X48" s="74"/>
      <c r="Y48" s="74"/>
      <c r="Z48" s="74"/>
      <c r="AA48" s="74"/>
      <c r="AB48" s="74"/>
      <c r="AC48" s="78">
        <f>L_cham</f>
        <v>45291</v>
      </c>
      <c r="AD48" s="78">
        <f>L_Nop</f>
        <v>45293</v>
      </c>
      <c r="AE48" s="74"/>
      <c r="AF48" s="74"/>
      <c r="AG48" s="80" t="s">
        <v>74</v>
      </c>
      <c r="AH48" s="74"/>
      <c r="AI48" s="74"/>
      <c r="AJ48" s="117"/>
      <c r="AK48" s="74"/>
      <c r="AL48" s="129"/>
      <c r="AM48" s="130"/>
      <c r="AN48" s="130"/>
      <c r="AQ48" s="120"/>
    </row>
    <row r="49" spans="1:49" s="89" customFormat="1" x14ac:dyDescent="0.3">
      <c r="A49" s="67"/>
      <c r="B49" s="67"/>
      <c r="C49" s="68"/>
      <c r="D49" s="69"/>
      <c r="E49" s="70">
        <v>39</v>
      </c>
      <c r="F49" s="116" t="s">
        <v>98</v>
      </c>
      <c r="G49" s="72" t="s">
        <v>170</v>
      </c>
      <c r="H49" s="73" t="s">
        <v>171</v>
      </c>
      <c r="I49" s="72">
        <v>3</v>
      </c>
      <c r="J49" s="72" t="s">
        <v>72</v>
      </c>
      <c r="K49" s="74"/>
      <c r="L49" s="93">
        <v>45291</v>
      </c>
      <c r="M49" s="72" t="str">
        <f>_Ngay</f>
        <v>(Cnhật)</v>
      </c>
      <c r="N49" s="76">
        <v>2</v>
      </c>
      <c r="O49" s="72">
        <v>18</v>
      </c>
      <c r="P49" s="72"/>
      <c r="Q49" s="94"/>
      <c r="R49" s="74"/>
      <c r="S49" s="74"/>
      <c r="T49" s="74"/>
      <c r="U49" s="74"/>
      <c r="V49" s="74"/>
      <c r="W49" s="74"/>
      <c r="X49" s="74" t="s">
        <v>73</v>
      </c>
      <c r="Y49" s="74"/>
      <c r="Z49" s="74"/>
      <c r="AA49" s="74"/>
      <c r="AB49" s="74"/>
      <c r="AC49" s="78">
        <f>L_cham</f>
        <v>45291</v>
      </c>
      <c r="AD49" s="78">
        <f>L_Nop</f>
        <v>45293</v>
      </c>
      <c r="AE49" s="74"/>
      <c r="AF49" s="74"/>
      <c r="AG49" s="80" t="s">
        <v>74</v>
      </c>
      <c r="AH49" s="74"/>
      <c r="AI49" s="74"/>
      <c r="AJ49" s="117"/>
      <c r="AK49" s="74"/>
      <c r="AL49" s="129"/>
      <c r="AM49" s="130"/>
      <c r="AN49" s="130"/>
      <c r="AQ49" s="120"/>
    </row>
    <row r="50" spans="1:49" s="89" customFormat="1" x14ac:dyDescent="0.3">
      <c r="A50" s="67"/>
      <c r="B50" s="67"/>
      <c r="C50" s="68"/>
      <c r="D50" s="69"/>
      <c r="E50" s="70">
        <v>40</v>
      </c>
      <c r="F50" s="116" t="s">
        <v>122</v>
      </c>
      <c r="G50" s="72" t="s">
        <v>172</v>
      </c>
      <c r="H50" s="73" t="s">
        <v>173</v>
      </c>
      <c r="I50" s="72">
        <v>3</v>
      </c>
      <c r="J50" s="72" t="s">
        <v>72</v>
      </c>
      <c r="K50" s="74"/>
      <c r="L50" s="75">
        <v>45291</v>
      </c>
      <c r="M50" s="72" t="str">
        <f>_Ngay</f>
        <v>(Cnhật)</v>
      </c>
      <c r="N50" s="74">
        <v>2</v>
      </c>
      <c r="O50" s="72">
        <v>53</v>
      </c>
      <c r="P50" s="72"/>
      <c r="Q50" s="94"/>
      <c r="R50" s="74"/>
      <c r="S50" s="74"/>
      <c r="T50" s="74"/>
      <c r="U50" s="74" t="s">
        <v>73</v>
      </c>
      <c r="V50" s="74"/>
      <c r="W50" s="74"/>
      <c r="X50" s="74"/>
      <c r="Y50" s="74"/>
      <c r="Z50" s="74"/>
      <c r="AA50" s="74"/>
      <c r="AB50" s="74"/>
      <c r="AC50" s="78">
        <f>L_cham</f>
        <v>45291</v>
      </c>
      <c r="AD50" s="78">
        <f>L_Nop</f>
        <v>45293</v>
      </c>
      <c r="AE50" s="74"/>
      <c r="AF50" s="74"/>
      <c r="AG50" s="80" t="s">
        <v>74</v>
      </c>
      <c r="AH50" s="74"/>
      <c r="AI50" s="74"/>
      <c r="AJ50" s="117"/>
      <c r="AK50" s="74"/>
      <c r="AL50" s="129"/>
      <c r="AM50" s="130"/>
      <c r="AN50" s="130"/>
      <c r="AQ50" s="120"/>
    </row>
    <row r="51" spans="1:49" s="89" customFormat="1" x14ac:dyDescent="0.3">
      <c r="A51" s="67"/>
      <c r="B51" s="67"/>
      <c r="C51" s="68"/>
      <c r="D51" s="69"/>
      <c r="E51" s="70">
        <v>41</v>
      </c>
      <c r="F51" s="116" t="s">
        <v>101</v>
      </c>
      <c r="G51" s="72" t="s">
        <v>174</v>
      </c>
      <c r="H51" s="73" t="s">
        <v>175</v>
      </c>
      <c r="I51" s="72">
        <v>2</v>
      </c>
      <c r="J51" s="72" t="s">
        <v>72</v>
      </c>
      <c r="K51" s="74"/>
      <c r="L51" s="93">
        <v>45291</v>
      </c>
      <c r="M51" s="72" t="str">
        <f>_Ngay</f>
        <v>(Cnhật)</v>
      </c>
      <c r="N51" s="74">
        <v>2</v>
      </c>
      <c r="O51" s="72">
        <v>15</v>
      </c>
      <c r="P51" s="72">
        <f>L_SV_P</f>
        <v>0</v>
      </c>
      <c r="Q51" s="94">
        <f>L_SP</f>
        <v>0</v>
      </c>
      <c r="R51" s="74"/>
      <c r="S51" s="74"/>
      <c r="T51" s="74"/>
      <c r="U51" s="74"/>
      <c r="V51" s="74" t="s">
        <v>73</v>
      </c>
      <c r="W51" s="74"/>
      <c r="X51" s="74"/>
      <c r="Y51" s="74"/>
      <c r="Z51" s="74"/>
      <c r="AA51" s="74"/>
      <c r="AB51" s="74"/>
      <c r="AC51" s="78">
        <f>L_cham</f>
        <v>45291</v>
      </c>
      <c r="AD51" s="78">
        <f>L_Nop</f>
        <v>45293</v>
      </c>
      <c r="AE51" s="74"/>
      <c r="AF51" s="74"/>
      <c r="AG51" s="80" t="s">
        <v>81</v>
      </c>
      <c r="AH51" s="74"/>
      <c r="AI51" s="74"/>
      <c r="AJ51" s="117"/>
      <c r="AK51" s="74"/>
      <c r="AL51" s="83"/>
      <c r="AM51" s="118"/>
      <c r="AN51" s="118"/>
      <c r="AO51" s="119"/>
      <c r="AP51" s="119"/>
      <c r="AQ51" s="120"/>
      <c r="AR51" s="119"/>
      <c r="AS51" s="119"/>
      <c r="AT51" s="119"/>
    </row>
    <row r="52" spans="1:49" s="89" customFormat="1" x14ac:dyDescent="0.3">
      <c r="A52" s="67"/>
      <c r="B52" s="67"/>
      <c r="C52" s="68"/>
      <c r="D52" s="69"/>
      <c r="E52" s="70">
        <v>42</v>
      </c>
      <c r="F52" s="116" t="s">
        <v>82</v>
      </c>
      <c r="G52" s="72" t="s">
        <v>176</v>
      </c>
      <c r="H52" s="73" t="s">
        <v>177</v>
      </c>
      <c r="I52" s="72">
        <v>3</v>
      </c>
      <c r="J52" s="72" t="s">
        <v>72</v>
      </c>
      <c r="K52" s="74"/>
      <c r="L52" s="93">
        <v>45291</v>
      </c>
      <c r="M52" s="72" t="str">
        <f>_Ngay</f>
        <v>(Cnhật)</v>
      </c>
      <c r="N52" s="76">
        <v>2</v>
      </c>
      <c r="O52" s="72">
        <v>20</v>
      </c>
      <c r="P52" s="72">
        <f>L_SV_P</f>
        <v>0</v>
      </c>
      <c r="Q52" s="94">
        <f>L_SP</f>
        <v>0</v>
      </c>
      <c r="R52" s="74"/>
      <c r="S52" s="74"/>
      <c r="T52" s="74"/>
      <c r="U52" s="74"/>
      <c r="V52" s="74"/>
      <c r="W52" s="74"/>
      <c r="X52" s="74"/>
      <c r="Y52" s="74" t="s">
        <v>73</v>
      </c>
      <c r="Z52" s="74"/>
      <c r="AA52" s="74"/>
      <c r="AB52" s="74"/>
      <c r="AC52" s="78">
        <f>L_cham</f>
        <v>45291</v>
      </c>
      <c r="AD52" s="78">
        <f>L_Nop</f>
        <v>45293</v>
      </c>
      <c r="AE52" s="121"/>
      <c r="AF52" s="121"/>
      <c r="AG52" s="80" t="s">
        <v>81</v>
      </c>
      <c r="AH52" s="74"/>
      <c r="AI52" s="74"/>
      <c r="AJ52" s="117"/>
      <c r="AK52" s="74"/>
      <c r="AL52" s="129"/>
      <c r="AM52" s="130"/>
      <c r="AN52" s="130"/>
      <c r="AQ52" s="120"/>
    </row>
    <row r="53" spans="1:49" s="89" customFormat="1" x14ac:dyDescent="0.3">
      <c r="A53" s="67"/>
      <c r="B53" s="67"/>
      <c r="C53" s="68"/>
      <c r="D53" s="69"/>
      <c r="E53" s="70">
        <v>43</v>
      </c>
      <c r="F53" s="116" t="s">
        <v>178</v>
      </c>
      <c r="G53" s="72" t="s">
        <v>179</v>
      </c>
      <c r="H53" s="73" t="s">
        <v>180</v>
      </c>
      <c r="I53" s="72">
        <v>2</v>
      </c>
      <c r="J53" s="72" t="s">
        <v>72</v>
      </c>
      <c r="K53" s="74"/>
      <c r="L53" s="75">
        <v>45291</v>
      </c>
      <c r="M53" s="72" t="str">
        <f>_Ngay</f>
        <v>(Cnhật)</v>
      </c>
      <c r="N53" s="74">
        <v>3</v>
      </c>
      <c r="O53" s="72">
        <v>20</v>
      </c>
      <c r="P53" s="72"/>
      <c r="Q53" s="94"/>
      <c r="R53" s="74"/>
      <c r="S53" s="74"/>
      <c r="T53" s="74"/>
      <c r="U53" s="74"/>
      <c r="V53" s="74"/>
      <c r="W53" s="74"/>
      <c r="X53" s="74" t="s">
        <v>73</v>
      </c>
      <c r="Y53" s="74"/>
      <c r="Z53" s="74"/>
      <c r="AA53" s="74"/>
      <c r="AB53" s="74"/>
      <c r="AC53" s="78">
        <f>L_cham</f>
        <v>45291</v>
      </c>
      <c r="AD53" s="78">
        <f>L_Nop</f>
        <v>45293</v>
      </c>
      <c r="AE53" s="74"/>
      <c r="AF53" s="74"/>
      <c r="AG53" s="80" t="s">
        <v>74</v>
      </c>
      <c r="AH53" s="74"/>
      <c r="AI53" s="74"/>
      <c r="AJ53" s="117"/>
      <c r="AK53" s="74"/>
      <c r="AL53" s="83"/>
      <c r="AM53" s="118"/>
      <c r="AN53" s="118"/>
      <c r="AO53" s="119"/>
      <c r="AP53" s="119"/>
      <c r="AQ53" s="120"/>
      <c r="AR53" s="119"/>
      <c r="AS53" s="119"/>
      <c r="AT53" s="119"/>
    </row>
    <row r="54" spans="1:49" s="89" customFormat="1" ht="17.25" x14ac:dyDescent="0.3">
      <c r="A54" s="90" t="str">
        <f>L_time</f>
        <v/>
      </c>
      <c r="B54" s="91" t="str">
        <f>L_TGca</f>
        <v/>
      </c>
      <c r="C54" s="92"/>
      <c r="D54" s="91" t="str">
        <f>IF(C54="","",LEFT($C54,FIND("-",$C54,1)+2))</f>
        <v/>
      </c>
      <c r="E54" s="70">
        <v>44</v>
      </c>
      <c r="F54" s="116" t="s">
        <v>101</v>
      </c>
      <c r="G54" s="72" t="s">
        <v>181</v>
      </c>
      <c r="H54" s="73" t="s">
        <v>182</v>
      </c>
      <c r="I54" s="72">
        <v>2</v>
      </c>
      <c r="J54" s="72" t="s">
        <v>72</v>
      </c>
      <c r="K54" s="72" t="str">
        <f>L_Loc</f>
        <v/>
      </c>
      <c r="L54" s="93">
        <v>45291</v>
      </c>
      <c r="M54" s="72" t="str">
        <f>_Ngay</f>
        <v>(Cnhật)</v>
      </c>
      <c r="N54" s="76">
        <v>3</v>
      </c>
      <c r="O54" s="72">
        <v>37</v>
      </c>
      <c r="P54" s="72">
        <f>L_SV_P</f>
        <v>0</v>
      </c>
      <c r="Q54" s="94">
        <f>L_SP</f>
        <v>0</v>
      </c>
      <c r="R54" s="95"/>
      <c r="S54" s="95"/>
      <c r="T54" s="95"/>
      <c r="U54" s="95"/>
      <c r="V54" s="95" t="s">
        <v>73</v>
      </c>
      <c r="W54" s="95"/>
      <c r="X54" s="95"/>
      <c r="Y54" s="95"/>
      <c r="Z54" s="95"/>
      <c r="AA54" s="95"/>
      <c r="AB54" s="96"/>
      <c r="AC54" s="78">
        <f>L_cham</f>
        <v>45291</v>
      </c>
      <c r="AD54" s="78">
        <f>L_Nop</f>
        <v>45293</v>
      </c>
      <c r="AE54" s="78"/>
      <c r="AF54" s="78"/>
      <c r="AG54" s="80" t="s">
        <v>81</v>
      </c>
      <c r="AH54" s="121"/>
      <c r="AI54" s="121"/>
      <c r="AJ54" s="122"/>
      <c r="AK54" s="123" t="str">
        <f>IF(LEN(C54)&lt;14,"",RIGHT(C54,2))</f>
        <v/>
      </c>
      <c r="AL54" s="107" t="str">
        <f>IF($Q54=0,"",IF(MOD($O54,$P54)=0,$P54,MOD($O54,$P54)))</f>
        <v/>
      </c>
      <c r="AM54" s="124" t="str">
        <f>IF(AB54="","",$AB54-$Q54*2)</f>
        <v/>
      </c>
      <c r="AN54" s="124" t="str">
        <f>L_luu1</f>
        <v/>
      </c>
      <c r="AO54" s="125" t="str">
        <f>L_luu2</f>
        <v/>
      </c>
      <c r="AP54" s="125" t="str">
        <f>L_Luu3</f>
        <v/>
      </c>
      <c r="AQ54" s="126"/>
      <c r="AR54" s="125"/>
      <c r="AS54" s="127" t="str">
        <f>L_Loc</f>
        <v/>
      </c>
      <c r="AT54" s="127" t="str">
        <f>L_Loc</f>
        <v/>
      </c>
      <c r="AV54" s="89">
        <v>286</v>
      </c>
    </row>
    <row r="55" spans="1:49" s="89" customFormat="1" x14ac:dyDescent="0.3">
      <c r="A55" s="67"/>
      <c r="B55" s="67"/>
      <c r="C55" s="68"/>
      <c r="D55" s="69"/>
      <c r="E55" s="70">
        <v>45</v>
      </c>
      <c r="F55" s="116" t="s">
        <v>183</v>
      </c>
      <c r="G55" s="72" t="s">
        <v>184</v>
      </c>
      <c r="H55" s="73" t="s">
        <v>185</v>
      </c>
      <c r="I55" s="72">
        <v>2</v>
      </c>
      <c r="J55" s="72" t="s">
        <v>72</v>
      </c>
      <c r="K55" s="74"/>
      <c r="L55" s="75">
        <v>45291</v>
      </c>
      <c r="M55" s="72" t="str">
        <f>_Ngay</f>
        <v>(Cnhật)</v>
      </c>
      <c r="N55" s="74">
        <v>3</v>
      </c>
      <c r="O55" s="72">
        <v>17</v>
      </c>
      <c r="P55" s="72"/>
      <c r="Q55" s="94"/>
      <c r="R55" s="74"/>
      <c r="S55" s="74"/>
      <c r="T55" s="74"/>
      <c r="U55" s="74"/>
      <c r="V55" s="74"/>
      <c r="W55" s="74"/>
      <c r="X55" s="74" t="s">
        <v>73</v>
      </c>
      <c r="Y55" s="74"/>
      <c r="Z55" s="74"/>
      <c r="AA55" s="74"/>
      <c r="AB55" s="74"/>
      <c r="AC55" s="78">
        <f>L_cham</f>
        <v>45291</v>
      </c>
      <c r="AD55" s="78">
        <f>L_Nop</f>
        <v>45293</v>
      </c>
      <c r="AE55" s="121"/>
      <c r="AF55" s="121"/>
      <c r="AG55" s="80" t="s">
        <v>74</v>
      </c>
      <c r="AH55" s="74"/>
      <c r="AI55" s="74"/>
      <c r="AJ55" s="117"/>
      <c r="AK55" s="74"/>
      <c r="AL55" s="83"/>
      <c r="AM55" s="118"/>
      <c r="AN55" s="118"/>
      <c r="AO55" s="119"/>
      <c r="AP55" s="119"/>
      <c r="AQ55" s="120"/>
      <c r="AR55" s="119"/>
      <c r="AS55" s="119"/>
      <c r="AT55" s="119"/>
    </row>
    <row r="56" spans="1:49" s="89" customFormat="1" x14ac:dyDescent="0.3">
      <c r="A56" s="67"/>
      <c r="B56" s="67"/>
      <c r="C56" s="68"/>
      <c r="D56" s="69"/>
      <c r="E56" s="70">
        <v>46</v>
      </c>
      <c r="F56" s="116" t="s">
        <v>69</v>
      </c>
      <c r="G56" s="72" t="s">
        <v>186</v>
      </c>
      <c r="H56" s="73" t="s">
        <v>187</v>
      </c>
      <c r="I56" s="72">
        <v>3</v>
      </c>
      <c r="J56" s="72" t="s">
        <v>72</v>
      </c>
      <c r="K56" s="74"/>
      <c r="L56" s="75">
        <v>45291</v>
      </c>
      <c r="M56" s="72" t="str">
        <f>_Ngay</f>
        <v>(Cnhật)</v>
      </c>
      <c r="N56" s="74">
        <v>3</v>
      </c>
      <c r="O56" s="72">
        <v>14</v>
      </c>
      <c r="P56" s="72"/>
      <c r="Q56" s="94"/>
      <c r="R56" s="74"/>
      <c r="S56" s="74"/>
      <c r="T56" s="74"/>
      <c r="U56" s="74"/>
      <c r="V56" s="74"/>
      <c r="W56" s="74"/>
      <c r="X56" s="74" t="s">
        <v>73</v>
      </c>
      <c r="Y56" s="74"/>
      <c r="Z56" s="74"/>
      <c r="AA56" s="74"/>
      <c r="AB56" s="74"/>
      <c r="AC56" s="78">
        <f>L_cham</f>
        <v>45291</v>
      </c>
      <c r="AD56" s="78">
        <f>L_Nop</f>
        <v>45293</v>
      </c>
      <c r="AE56" s="74"/>
      <c r="AF56" s="74"/>
      <c r="AG56" s="80" t="s">
        <v>74</v>
      </c>
      <c r="AH56" s="74"/>
      <c r="AI56" s="74"/>
      <c r="AJ56" s="117"/>
      <c r="AK56" s="74"/>
      <c r="AL56" s="129"/>
      <c r="AM56" s="130"/>
      <c r="AN56" s="130"/>
      <c r="AQ56" s="120"/>
    </row>
    <row r="57" spans="1:49" s="89" customFormat="1" x14ac:dyDescent="0.3">
      <c r="A57" s="67"/>
      <c r="B57" s="67"/>
      <c r="C57" s="68"/>
      <c r="D57" s="69"/>
      <c r="E57" s="70">
        <v>47</v>
      </c>
      <c r="F57" s="116" t="s">
        <v>122</v>
      </c>
      <c r="G57" s="72" t="s">
        <v>188</v>
      </c>
      <c r="H57" s="73" t="s">
        <v>189</v>
      </c>
      <c r="I57" s="72">
        <v>3</v>
      </c>
      <c r="J57" s="72" t="s">
        <v>72</v>
      </c>
      <c r="K57" s="74"/>
      <c r="L57" s="75">
        <v>45291</v>
      </c>
      <c r="M57" s="72" t="str">
        <f>_Ngay</f>
        <v>(Cnhật)</v>
      </c>
      <c r="N57" s="74">
        <v>3</v>
      </c>
      <c r="O57" s="72">
        <v>86</v>
      </c>
      <c r="P57" s="74"/>
      <c r="Q57" s="77"/>
      <c r="R57" s="74"/>
      <c r="S57" s="74"/>
      <c r="T57" s="74" t="s">
        <v>73</v>
      </c>
      <c r="U57" s="74"/>
      <c r="V57" s="74"/>
      <c r="W57" s="74"/>
      <c r="X57" s="74"/>
      <c r="Y57" s="74"/>
      <c r="Z57" s="74"/>
      <c r="AA57" s="74"/>
      <c r="AB57" s="74"/>
      <c r="AC57" s="78">
        <f>L_cham</f>
        <v>45291</v>
      </c>
      <c r="AD57" s="78">
        <f>L_Nop</f>
        <v>45293</v>
      </c>
      <c r="AE57" s="121"/>
      <c r="AF57" s="121"/>
      <c r="AG57" s="80" t="s">
        <v>74</v>
      </c>
      <c r="AH57" s="74"/>
      <c r="AI57" s="74"/>
      <c r="AJ57" s="117"/>
      <c r="AK57" s="74"/>
      <c r="AL57" s="129"/>
      <c r="AM57" s="130"/>
      <c r="AN57" s="130"/>
      <c r="AQ57" s="120"/>
    </row>
    <row r="58" spans="1:49" s="89" customFormat="1" x14ac:dyDescent="0.3">
      <c r="A58" s="67"/>
      <c r="B58" s="67"/>
      <c r="C58" s="68"/>
      <c r="D58" s="69"/>
      <c r="E58" s="70">
        <v>48</v>
      </c>
      <c r="F58" s="116" t="s">
        <v>132</v>
      </c>
      <c r="G58" s="72" t="s">
        <v>190</v>
      </c>
      <c r="H58" s="73" t="s">
        <v>191</v>
      </c>
      <c r="I58" s="72">
        <v>3</v>
      </c>
      <c r="J58" s="72" t="s">
        <v>72</v>
      </c>
      <c r="K58" s="74"/>
      <c r="L58" s="75">
        <v>45291</v>
      </c>
      <c r="M58" s="72" t="str">
        <f>_Ngay</f>
        <v>(Cnhật)</v>
      </c>
      <c r="N58" s="74">
        <v>4</v>
      </c>
      <c r="O58" s="72">
        <v>32</v>
      </c>
      <c r="P58" s="72"/>
      <c r="Q58" s="94"/>
      <c r="R58" s="74"/>
      <c r="S58" s="74"/>
      <c r="T58" s="74"/>
      <c r="U58" s="74"/>
      <c r="V58" s="74"/>
      <c r="W58" s="74"/>
      <c r="X58" s="74" t="s">
        <v>73</v>
      </c>
      <c r="Y58" s="74"/>
      <c r="Z58" s="74"/>
      <c r="AA58" s="74"/>
      <c r="AB58" s="74"/>
      <c r="AC58" s="78">
        <f>L_cham</f>
        <v>45291</v>
      </c>
      <c r="AD58" s="78">
        <f>L_Nop</f>
        <v>45293</v>
      </c>
      <c r="AE58" s="121"/>
      <c r="AF58" s="121"/>
      <c r="AG58" s="80" t="s">
        <v>74</v>
      </c>
      <c r="AH58" s="74"/>
      <c r="AI58" s="74"/>
      <c r="AJ58" s="117"/>
      <c r="AK58" s="74"/>
      <c r="AL58" s="129"/>
      <c r="AM58" s="130"/>
      <c r="AN58" s="130"/>
      <c r="AQ58" s="120"/>
    </row>
    <row r="59" spans="1:49" s="130" customFormat="1" ht="17.25" x14ac:dyDescent="0.3">
      <c r="A59" s="90" t="str">
        <f>L_time</f>
        <v/>
      </c>
      <c r="B59" s="91" t="str">
        <f>L_TGca</f>
        <v/>
      </c>
      <c r="C59" s="68"/>
      <c r="D59" s="91" t="str">
        <f>IF(C59="","",LEFT($C59,FIND("-",$C59,1)+2))</f>
        <v/>
      </c>
      <c r="E59" s="70">
        <v>49</v>
      </c>
      <c r="F59" s="116" t="s">
        <v>192</v>
      </c>
      <c r="G59" s="72" t="s">
        <v>193</v>
      </c>
      <c r="H59" s="73" t="s">
        <v>194</v>
      </c>
      <c r="I59" s="72">
        <v>2</v>
      </c>
      <c r="J59" s="72" t="s">
        <v>195</v>
      </c>
      <c r="K59" s="72" t="str">
        <f>L_Loc</f>
        <v/>
      </c>
      <c r="L59" s="93">
        <v>45293</v>
      </c>
      <c r="M59" s="72" t="str">
        <f>_Ngay</f>
        <v>(Thứ 3)</v>
      </c>
      <c r="N59" s="76">
        <v>7</v>
      </c>
      <c r="O59" s="72">
        <v>3</v>
      </c>
      <c r="P59" s="72">
        <v>3</v>
      </c>
      <c r="Q59" s="94">
        <f>L_SP</f>
        <v>1</v>
      </c>
      <c r="R59" s="95">
        <v>1</v>
      </c>
      <c r="S59" s="95"/>
      <c r="T59" s="95"/>
      <c r="U59" s="95"/>
      <c r="V59" s="95"/>
      <c r="W59" s="95"/>
      <c r="X59" s="95"/>
      <c r="Y59" s="95"/>
      <c r="Z59" s="95"/>
      <c r="AA59" s="95"/>
      <c r="AB59" s="96"/>
      <c r="AC59" s="78">
        <f>L_cham</f>
        <v>45294</v>
      </c>
      <c r="AD59" s="78">
        <f>L_Nop</f>
        <v>45300</v>
      </c>
      <c r="AE59" s="121"/>
      <c r="AF59" s="121"/>
      <c r="AG59" s="80" t="s">
        <v>81</v>
      </c>
      <c r="AH59" s="121"/>
      <c r="AI59" s="121"/>
      <c r="AJ59" s="122"/>
      <c r="AK59" s="123" t="str">
        <f>IF(LEN(C59)&lt;14,"",RIGHT(C59,2))</f>
        <v/>
      </c>
      <c r="AL59" s="107">
        <f>IF($Q59=0,"",IF(MOD($O59,$P59)=0,$P59,MOD($O59,$P59)))</f>
        <v>3</v>
      </c>
      <c r="AM59" s="124" t="str">
        <f>IF(AB59="","",$AB59-$Q59*2)</f>
        <v/>
      </c>
      <c r="AN59" s="124" t="str">
        <f>L_luu1</f>
        <v/>
      </c>
      <c r="AO59" s="125" t="str">
        <f>L_luu2</f>
        <v/>
      </c>
      <c r="AP59" s="125" t="str">
        <f>L_Luu3</f>
        <v/>
      </c>
      <c r="AQ59" s="126"/>
      <c r="AR59" s="125"/>
      <c r="AS59" s="127" t="str">
        <f>L_Loc</f>
        <v/>
      </c>
      <c r="AT59" s="127" t="str">
        <f>L_Loc</f>
        <v/>
      </c>
      <c r="AU59" s="89"/>
      <c r="AV59" s="89">
        <v>286</v>
      </c>
      <c r="AW59" s="89"/>
    </row>
    <row r="60" spans="1:49" s="130" customFormat="1" x14ac:dyDescent="0.3">
      <c r="A60" s="67"/>
      <c r="B60" s="67"/>
      <c r="C60" s="68"/>
      <c r="D60" s="69"/>
      <c r="E60" s="70">
        <v>50</v>
      </c>
      <c r="F60" s="116" t="s">
        <v>104</v>
      </c>
      <c r="G60" s="72" t="s">
        <v>196</v>
      </c>
      <c r="H60" s="73" t="s">
        <v>197</v>
      </c>
      <c r="I60" s="72">
        <v>3</v>
      </c>
      <c r="J60" s="72" t="s">
        <v>195</v>
      </c>
      <c r="K60" s="74"/>
      <c r="L60" s="93">
        <v>45293</v>
      </c>
      <c r="M60" s="72" t="str">
        <f>_Ngay</f>
        <v>(Thứ 3)</v>
      </c>
      <c r="N60" s="74">
        <v>7</v>
      </c>
      <c r="O60" s="72">
        <v>4</v>
      </c>
      <c r="P60" s="72">
        <v>4</v>
      </c>
      <c r="Q60" s="94"/>
      <c r="R60" s="74"/>
      <c r="S60" s="74"/>
      <c r="T60" s="74"/>
      <c r="U60" s="74">
        <v>1</v>
      </c>
      <c r="V60" s="74"/>
      <c r="W60" s="74"/>
      <c r="X60" s="74"/>
      <c r="Y60" s="74"/>
      <c r="Z60" s="74"/>
      <c r="AA60" s="74"/>
      <c r="AB60" s="74"/>
      <c r="AC60" s="78">
        <f>L_cham</f>
        <v>45294</v>
      </c>
      <c r="AD60" s="78">
        <f>L_Nop</f>
        <v>45300</v>
      </c>
      <c r="AE60" s="74"/>
      <c r="AF60" s="74"/>
      <c r="AG60" s="80" t="s">
        <v>74</v>
      </c>
      <c r="AH60" s="74"/>
      <c r="AI60" s="74"/>
      <c r="AJ60" s="117"/>
      <c r="AK60" s="74"/>
      <c r="AL60" s="83"/>
      <c r="AM60" s="118"/>
      <c r="AN60" s="118"/>
      <c r="AO60" s="119"/>
      <c r="AP60" s="119"/>
      <c r="AQ60" s="120"/>
      <c r="AR60" s="119"/>
      <c r="AS60" s="119"/>
      <c r="AT60" s="119"/>
      <c r="AU60" s="89"/>
      <c r="AV60" s="89"/>
      <c r="AW60" s="89"/>
    </row>
    <row r="61" spans="1:49" s="130" customFormat="1" x14ac:dyDescent="0.3">
      <c r="A61" s="67"/>
      <c r="B61" s="67"/>
      <c r="C61" s="68"/>
      <c r="D61" s="69"/>
      <c r="E61" s="70">
        <v>51</v>
      </c>
      <c r="F61" s="116" t="s">
        <v>104</v>
      </c>
      <c r="G61" s="72" t="s">
        <v>198</v>
      </c>
      <c r="H61" s="73" t="s">
        <v>199</v>
      </c>
      <c r="I61" s="72">
        <v>2</v>
      </c>
      <c r="J61" s="72" t="s">
        <v>195</v>
      </c>
      <c r="K61" s="74"/>
      <c r="L61" s="93">
        <v>45293</v>
      </c>
      <c r="M61" s="72" t="str">
        <f>_Ngay</f>
        <v>(Thứ 3)</v>
      </c>
      <c r="N61" s="74">
        <v>7</v>
      </c>
      <c r="O61" s="72">
        <v>6</v>
      </c>
      <c r="P61" s="72">
        <v>6</v>
      </c>
      <c r="Q61" s="94"/>
      <c r="R61" s="74">
        <v>1</v>
      </c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8">
        <f>L_cham</f>
        <v>45294</v>
      </c>
      <c r="AD61" s="78">
        <f>L_Nop</f>
        <v>45300</v>
      </c>
      <c r="AE61" s="121"/>
      <c r="AF61" s="121"/>
      <c r="AG61" s="80" t="s">
        <v>74</v>
      </c>
      <c r="AH61" s="74"/>
      <c r="AI61" s="74"/>
      <c r="AJ61" s="117"/>
      <c r="AK61" s="74"/>
      <c r="AL61" s="83"/>
      <c r="AM61" s="118"/>
      <c r="AN61" s="118"/>
      <c r="AO61" s="119"/>
      <c r="AP61" s="119"/>
      <c r="AQ61" s="120"/>
      <c r="AR61" s="119"/>
      <c r="AS61" s="119"/>
      <c r="AT61" s="119"/>
      <c r="AU61" s="89"/>
      <c r="AV61" s="89"/>
      <c r="AW61" s="89"/>
    </row>
    <row r="62" spans="1:49" s="130" customFormat="1" x14ac:dyDescent="0.3">
      <c r="A62" s="67"/>
      <c r="B62" s="67"/>
      <c r="C62" s="68"/>
      <c r="D62" s="69"/>
      <c r="E62" s="70">
        <v>52</v>
      </c>
      <c r="F62" s="116" t="s">
        <v>200</v>
      </c>
      <c r="G62" s="72" t="s">
        <v>201</v>
      </c>
      <c r="H62" s="73" t="s">
        <v>202</v>
      </c>
      <c r="I62" s="72">
        <v>3</v>
      </c>
      <c r="J62" s="72" t="s">
        <v>203</v>
      </c>
      <c r="K62" s="74"/>
      <c r="L62" s="75">
        <v>45297</v>
      </c>
      <c r="M62" s="72" t="str">
        <f>_Ngay</f>
        <v>(Thứ 7)</v>
      </c>
      <c r="N62" s="74">
        <v>2</v>
      </c>
      <c r="O62" s="72">
        <v>22</v>
      </c>
      <c r="P62" s="72">
        <f>L_SV_P</f>
        <v>22</v>
      </c>
      <c r="Q62" s="94">
        <f>L_SP</f>
        <v>1</v>
      </c>
      <c r="R62" s="74"/>
      <c r="S62" s="74"/>
      <c r="T62" s="74"/>
      <c r="U62" s="74"/>
      <c r="V62" s="74"/>
      <c r="W62" s="74">
        <v>1</v>
      </c>
      <c r="X62" s="74"/>
      <c r="Y62" s="74"/>
      <c r="Z62" s="74"/>
      <c r="AA62" s="74"/>
      <c r="AB62" s="74"/>
      <c r="AC62" s="78">
        <f>L_cham</f>
        <v>45298</v>
      </c>
      <c r="AD62" s="78">
        <f>L_Nop</f>
        <v>45304</v>
      </c>
      <c r="AE62" s="121"/>
      <c r="AF62" s="121"/>
      <c r="AG62" s="80" t="s">
        <v>74</v>
      </c>
      <c r="AH62" s="74"/>
      <c r="AI62" s="74"/>
      <c r="AJ62" s="117"/>
      <c r="AK62" s="74"/>
      <c r="AL62" s="83"/>
      <c r="AM62" s="118"/>
      <c r="AN62" s="118"/>
      <c r="AO62" s="119"/>
      <c r="AP62" s="119"/>
      <c r="AQ62" s="120"/>
      <c r="AR62" s="119"/>
      <c r="AS62" s="119"/>
      <c r="AT62" s="119"/>
      <c r="AU62" s="89"/>
      <c r="AV62" s="89"/>
      <c r="AW62" s="89"/>
    </row>
    <row r="63" spans="1:49" s="130" customFormat="1" x14ac:dyDescent="0.3">
      <c r="A63" s="134" t="str">
        <f>L_time</f>
        <v/>
      </c>
      <c r="B63" s="135" t="str">
        <f>L_TGca</f>
        <v/>
      </c>
      <c r="C63" s="114"/>
      <c r="D63" s="135" t="str">
        <f>IF(C63="","",LEFT($C63,FIND("-",$C63,1)+2))</f>
        <v/>
      </c>
      <c r="E63" s="70">
        <v>53</v>
      </c>
      <c r="F63" s="128" t="s">
        <v>192</v>
      </c>
      <c r="G63" s="72" t="s">
        <v>204</v>
      </c>
      <c r="H63" s="73" t="s">
        <v>205</v>
      </c>
      <c r="I63" s="72">
        <v>2</v>
      </c>
      <c r="J63" s="72" t="s">
        <v>203</v>
      </c>
      <c r="K63" s="72" t="str">
        <f>L_Loc</f>
        <v/>
      </c>
      <c r="L63" s="75">
        <v>45297</v>
      </c>
      <c r="M63" s="72" t="str">
        <f>_Ngay</f>
        <v>(Thứ 7)</v>
      </c>
      <c r="N63" s="76">
        <v>2</v>
      </c>
      <c r="O63" s="72">
        <v>8</v>
      </c>
      <c r="P63" s="72">
        <f>L_SV_P</f>
        <v>8</v>
      </c>
      <c r="Q63" s="94">
        <f>L_SP</f>
        <v>1</v>
      </c>
      <c r="R63" s="95"/>
      <c r="S63" s="95">
        <v>1</v>
      </c>
      <c r="T63" s="95"/>
      <c r="U63" s="95"/>
      <c r="V63" s="95"/>
      <c r="W63" s="95"/>
      <c r="X63" s="95"/>
      <c r="Y63" s="95"/>
      <c r="Z63" s="95"/>
      <c r="AA63" s="95"/>
      <c r="AB63" s="96"/>
      <c r="AC63" s="78">
        <f>L_cham</f>
        <v>45298</v>
      </c>
      <c r="AD63" s="78">
        <f>L_Nop</f>
        <v>45304</v>
      </c>
      <c r="AE63" s="78"/>
      <c r="AF63" s="78"/>
      <c r="AG63" s="80" t="s">
        <v>81</v>
      </c>
      <c r="AH63" s="121"/>
      <c r="AI63" s="121"/>
      <c r="AJ63" s="122"/>
      <c r="AK63" s="123" t="str">
        <f>IF(LEN(C63)&lt;14,"",RIGHT(C63,2))</f>
        <v/>
      </c>
      <c r="AL63" s="107">
        <f>IF($Q63=0,"",IF(MOD($O63,$P63)=0,$P63,MOD($O63,$P63)))</f>
        <v>8</v>
      </c>
      <c r="AM63" s="124" t="str">
        <f>IF(AB63="","",$AB63-$Q63*2)</f>
        <v/>
      </c>
      <c r="AN63" s="124" t="str">
        <f>L_luu1</f>
        <v/>
      </c>
      <c r="AO63" s="125" t="str">
        <f>L_luu2</f>
        <v/>
      </c>
      <c r="AP63" s="125" t="str">
        <f>L_Luu3</f>
        <v/>
      </c>
      <c r="AQ63" s="126"/>
      <c r="AR63" s="125"/>
      <c r="AS63" s="127" t="str">
        <f>L_Loc</f>
        <v/>
      </c>
      <c r="AT63" s="127" t="str">
        <f>L_Loc</f>
        <v/>
      </c>
      <c r="AU63" s="119"/>
      <c r="AV63" s="119">
        <v>286</v>
      </c>
      <c r="AW63" s="119"/>
    </row>
    <row r="64" spans="1:49" s="130" customFormat="1" x14ac:dyDescent="0.3">
      <c r="A64" s="67"/>
      <c r="B64" s="67"/>
      <c r="C64" s="68"/>
      <c r="D64" s="69"/>
      <c r="E64" s="70">
        <v>54</v>
      </c>
      <c r="F64" s="116" t="s">
        <v>98</v>
      </c>
      <c r="G64" s="72" t="s">
        <v>206</v>
      </c>
      <c r="H64" s="73" t="s">
        <v>207</v>
      </c>
      <c r="I64" s="72">
        <v>3</v>
      </c>
      <c r="J64" s="72" t="s">
        <v>203</v>
      </c>
      <c r="K64" s="74"/>
      <c r="L64" s="75">
        <v>45297</v>
      </c>
      <c r="M64" s="72" t="str">
        <f>_Ngay</f>
        <v>(Thứ 7)</v>
      </c>
      <c r="N64" s="76">
        <v>2</v>
      </c>
      <c r="O64" s="72">
        <v>12</v>
      </c>
      <c r="P64" s="72">
        <f>L_SV_P</f>
        <v>12</v>
      </c>
      <c r="Q64" s="94">
        <f>L_SP</f>
        <v>1</v>
      </c>
      <c r="R64" s="74"/>
      <c r="S64" s="74"/>
      <c r="T64" s="74"/>
      <c r="U64" s="74">
        <v>1</v>
      </c>
      <c r="V64" s="74"/>
      <c r="W64" s="74"/>
      <c r="X64" s="74"/>
      <c r="Y64" s="74"/>
      <c r="Z64" s="74"/>
      <c r="AA64" s="74"/>
      <c r="AB64" s="74"/>
      <c r="AC64" s="78">
        <f>L_cham</f>
        <v>45298</v>
      </c>
      <c r="AD64" s="78">
        <f>L_Nop</f>
        <v>45304</v>
      </c>
      <c r="AE64" s="121"/>
      <c r="AF64" s="121"/>
      <c r="AG64" s="80" t="s">
        <v>74</v>
      </c>
      <c r="AH64" s="74"/>
      <c r="AI64" s="74"/>
      <c r="AJ64" s="117"/>
      <c r="AK64" s="74"/>
      <c r="AL64" s="83"/>
      <c r="AM64" s="118"/>
      <c r="AN64" s="118"/>
      <c r="AO64" s="119"/>
      <c r="AP64" s="119"/>
      <c r="AQ64" s="120"/>
      <c r="AR64" s="119"/>
      <c r="AS64" s="119"/>
      <c r="AT64" s="119"/>
      <c r="AU64" s="89"/>
      <c r="AV64" s="89"/>
      <c r="AW64" s="89"/>
    </row>
    <row r="65" spans="1:48" s="89" customFormat="1" x14ac:dyDescent="0.3">
      <c r="A65" s="67"/>
      <c r="B65" s="67"/>
      <c r="C65" s="68"/>
      <c r="D65" s="69"/>
      <c r="E65" s="70">
        <v>55</v>
      </c>
      <c r="F65" s="116" t="s">
        <v>94</v>
      </c>
      <c r="G65" s="72" t="s">
        <v>208</v>
      </c>
      <c r="H65" s="73" t="s">
        <v>209</v>
      </c>
      <c r="I65" s="72">
        <v>2</v>
      </c>
      <c r="J65" s="72" t="s">
        <v>203</v>
      </c>
      <c r="K65" s="74"/>
      <c r="L65" s="93">
        <v>45297</v>
      </c>
      <c r="M65" s="72" t="str">
        <f>_Ngay</f>
        <v>(Thứ 7)</v>
      </c>
      <c r="N65" s="76">
        <v>2</v>
      </c>
      <c r="O65" s="72">
        <v>27</v>
      </c>
      <c r="P65" s="72">
        <f>L_SV_P</f>
        <v>27</v>
      </c>
      <c r="Q65" s="94">
        <v>1</v>
      </c>
      <c r="R65" s="74"/>
      <c r="S65" s="74"/>
      <c r="T65" s="74"/>
      <c r="U65" s="74"/>
      <c r="V65" s="74"/>
      <c r="W65" s="74">
        <v>2</v>
      </c>
      <c r="X65" s="74"/>
      <c r="Y65" s="74"/>
      <c r="Z65" s="74"/>
      <c r="AA65" s="74"/>
      <c r="AB65" s="74"/>
      <c r="AC65" s="78">
        <f>L_cham</f>
        <v>45298</v>
      </c>
      <c r="AD65" s="78">
        <f>L_Nop</f>
        <v>45304</v>
      </c>
      <c r="AE65" s="121"/>
      <c r="AF65" s="121"/>
      <c r="AG65" s="80" t="s">
        <v>74</v>
      </c>
      <c r="AH65" s="74"/>
      <c r="AI65" s="74"/>
      <c r="AJ65" s="131" t="s">
        <v>97</v>
      </c>
      <c r="AK65" s="74"/>
      <c r="AL65" s="83"/>
      <c r="AM65" s="118"/>
      <c r="AN65" s="118"/>
      <c r="AO65" s="119"/>
      <c r="AP65" s="119"/>
      <c r="AQ65" s="120"/>
      <c r="AR65" s="119"/>
      <c r="AS65" s="119"/>
      <c r="AT65" s="119"/>
    </row>
    <row r="66" spans="1:48" s="89" customFormat="1" x14ac:dyDescent="0.3">
      <c r="A66" s="67"/>
      <c r="B66" s="67"/>
      <c r="C66" s="68"/>
      <c r="D66" s="69"/>
      <c r="E66" s="70">
        <v>56</v>
      </c>
      <c r="F66" s="116" t="s">
        <v>152</v>
      </c>
      <c r="G66" s="72" t="s">
        <v>210</v>
      </c>
      <c r="H66" s="73" t="s">
        <v>211</v>
      </c>
      <c r="I66" s="72">
        <v>3</v>
      </c>
      <c r="J66" s="72" t="s">
        <v>203</v>
      </c>
      <c r="K66" s="74"/>
      <c r="L66" s="93">
        <v>45297</v>
      </c>
      <c r="M66" s="72" t="str">
        <f>_Ngay</f>
        <v>(Thứ 7)</v>
      </c>
      <c r="N66" s="76">
        <v>2</v>
      </c>
      <c r="O66" s="72">
        <v>13</v>
      </c>
      <c r="P66" s="72">
        <f>L_SV_P</f>
        <v>13</v>
      </c>
      <c r="Q66" s="94">
        <f>L_SP</f>
        <v>1</v>
      </c>
      <c r="R66" s="74"/>
      <c r="S66" s="74"/>
      <c r="T66" s="74"/>
      <c r="U66" s="74"/>
      <c r="V66" s="74"/>
      <c r="W66" s="74">
        <v>2</v>
      </c>
      <c r="X66" s="74"/>
      <c r="Y66" s="74"/>
      <c r="Z66" s="74"/>
      <c r="AA66" s="74"/>
      <c r="AB66" s="74"/>
      <c r="AC66" s="78">
        <f>L_cham</f>
        <v>45298</v>
      </c>
      <c r="AD66" s="78">
        <f>L_Nop</f>
        <v>45304</v>
      </c>
      <c r="AE66" s="74"/>
      <c r="AF66" s="74"/>
      <c r="AG66" s="80" t="s">
        <v>74</v>
      </c>
      <c r="AH66" s="74"/>
      <c r="AI66" s="74"/>
      <c r="AJ66" s="117"/>
      <c r="AK66" s="74"/>
      <c r="AL66" s="83"/>
      <c r="AM66" s="118"/>
      <c r="AN66" s="118"/>
      <c r="AO66" s="119"/>
      <c r="AP66" s="119"/>
      <c r="AQ66" s="120"/>
      <c r="AR66" s="119"/>
      <c r="AS66" s="119"/>
      <c r="AT66" s="119"/>
    </row>
    <row r="67" spans="1:48" s="89" customFormat="1" x14ac:dyDescent="0.3">
      <c r="A67" s="67"/>
      <c r="B67" s="67"/>
      <c r="C67" s="68"/>
      <c r="D67" s="69"/>
      <c r="E67" s="70">
        <v>57</v>
      </c>
      <c r="F67" s="116" t="s">
        <v>122</v>
      </c>
      <c r="G67" s="72" t="s">
        <v>212</v>
      </c>
      <c r="H67" s="73" t="s">
        <v>213</v>
      </c>
      <c r="I67" s="72">
        <v>2</v>
      </c>
      <c r="J67" s="72" t="s">
        <v>72</v>
      </c>
      <c r="K67" s="74"/>
      <c r="L67" s="75">
        <v>45298</v>
      </c>
      <c r="M67" s="72" t="str">
        <f>_Ngay</f>
        <v>(Cnhật)</v>
      </c>
      <c r="N67" s="74">
        <v>1</v>
      </c>
      <c r="O67" s="72">
        <v>83</v>
      </c>
      <c r="P67" s="72"/>
      <c r="Q67" s="94"/>
      <c r="R67" s="74"/>
      <c r="S67" s="74"/>
      <c r="T67" s="74"/>
      <c r="U67" s="74" t="s">
        <v>73</v>
      </c>
      <c r="V67" s="74"/>
      <c r="W67" s="74"/>
      <c r="X67" s="74"/>
      <c r="Y67" s="74"/>
      <c r="Z67" s="74"/>
      <c r="AA67" s="74"/>
      <c r="AB67" s="74"/>
      <c r="AC67" s="78">
        <f>L_cham</f>
        <v>45298</v>
      </c>
      <c r="AD67" s="78">
        <f>L_Nop</f>
        <v>45300</v>
      </c>
      <c r="AE67" s="121"/>
      <c r="AF67" s="121"/>
      <c r="AG67" s="80" t="s">
        <v>74</v>
      </c>
      <c r="AH67" s="74"/>
      <c r="AI67" s="74"/>
      <c r="AJ67" s="108"/>
      <c r="AK67" s="74"/>
      <c r="AL67" s="83"/>
      <c r="AM67" s="118"/>
      <c r="AN67" s="118"/>
      <c r="AO67" s="119"/>
      <c r="AP67" s="119"/>
      <c r="AQ67" s="120"/>
      <c r="AR67" s="119"/>
      <c r="AS67" s="119"/>
      <c r="AT67" s="119"/>
    </row>
    <row r="68" spans="1:48" s="89" customFormat="1" x14ac:dyDescent="0.3">
      <c r="A68" s="67"/>
      <c r="B68" s="67"/>
      <c r="C68" s="68"/>
      <c r="D68" s="69"/>
      <c r="E68" s="70">
        <v>58</v>
      </c>
      <c r="F68" s="116" t="s">
        <v>152</v>
      </c>
      <c r="G68" s="72" t="s">
        <v>214</v>
      </c>
      <c r="H68" s="73" t="s">
        <v>215</v>
      </c>
      <c r="I68" s="72">
        <v>3</v>
      </c>
      <c r="J68" s="72" t="s">
        <v>203</v>
      </c>
      <c r="K68" s="74"/>
      <c r="L68" s="93">
        <v>45298</v>
      </c>
      <c r="M68" s="72" t="str">
        <f>_Ngay</f>
        <v>(Cnhật)</v>
      </c>
      <c r="N68" s="76">
        <v>1</v>
      </c>
      <c r="O68" s="72">
        <v>35</v>
      </c>
      <c r="P68" s="72">
        <f>L_SV_P</f>
        <v>35</v>
      </c>
      <c r="Q68" s="94">
        <f>L_SP</f>
        <v>1</v>
      </c>
      <c r="R68" s="74"/>
      <c r="S68" s="74"/>
      <c r="T68" s="74"/>
      <c r="U68" s="74"/>
      <c r="V68" s="74"/>
      <c r="W68" s="74">
        <v>2</v>
      </c>
      <c r="X68" s="74"/>
      <c r="Y68" s="74"/>
      <c r="Z68" s="74"/>
      <c r="AA68" s="74"/>
      <c r="AB68" s="74"/>
      <c r="AC68" s="78">
        <f>L_cham</f>
        <v>45299</v>
      </c>
      <c r="AD68" s="78">
        <f>L_Nop</f>
        <v>45305</v>
      </c>
      <c r="AE68" s="74"/>
      <c r="AF68" s="74"/>
      <c r="AG68" s="80" t="s">
        <v>74</v>
      </c>
      <c r="AH68" s="74"/>
      <c r="AI68" s="74"/>
      <c r="AJ68" s="117"/>
      <c r="AK68" s="74"/>
      <c r="AL68" s="83"/>
      <c r="AM68" s="118"/>
      <c r="AN68" s="118"/>
      <c r="AO68" s="119"/>
      <c r="AP68" s="119"/>
      <c r="AQ68" s="120"/>
      <c r="AR68" s="119"/>
      <c r="AS68" s="119"/>
      <c r="AT68" s="119"/>
    </row>
    <row r="69" spans="1:48" s="89" customFormat="1" x14ac:dyDescent="0.3">
      <c r="A69" s="67"/>
      <c r="B69" s="67"/>
      <c r="C69" s="68"/>
      <c r="D69" s="69"/>
      <c r="E69" s="70">
        <v>59</v>
      </c>
      <c r="F69" s="116" t="s">
        <v>94</v>
      </c>
      <c r="G69" s="72" t="s">
        <v>216</v>
      </c>
      <c r="H69" s="73" t="s">
        <v>136</v>
      </c>
      <c r="I69" s="72">
        <v>4</v>
      </c>
      <c r="J69" s="72" t="s">
        <v>203</v>
      </c>
      <c r="K69" s="74"/>
      <c r="L69" s="75">
        <v>45298</v>
      </c>
      <c r="M69" s="72" t="str">
        <f>_Ngay</f>
        <v>(Cnhật)</v>
      </c>
      <c r="N69" s="74">
        <v>2</v>
      </c>
      <c r="O69" s="72">
        <v>126</v>
      </c>
      <c r="P69" s="72">
        <f>L_SV_P</f>
        <v>35</v>
      </c>
      <c r="Q69" s="94">
        <v>4</v>
      </c>
      <c r="R69" s="74"/>
      <c r="S69" s="74"/>
      <c r="T69" s="74"/>
      <c r="U69" s="74"/>
      <c r="V69" s="74">
        <v>2</v>
      </c>
      <c r="W69" s="74">
        <v>4</v>
      </c>
      <c r="X69" s="74">
        <v>2</v>
      </c>
      <c r="Y69" s="74"/>
      <c r="Z69" s="74"/>
      <c r="AA69" s="74"/>
      <c r="AB69" s="74"/>
      <c r="AC69" s="78">
        <f>L_cham</f>
        <v>45299</v>
      </c>
      <c r="AD69" s="78">
        <f>L_Nop</f>
        <v>45305</v>
      </c>
      <c r="AE69" s="121"/>
      <c r="AF69" s="121"/>
      <c r="AG69" s="80" t="s">
        <v>74</v>
      </c>
      <c r="AH69" s="74"/>
      <c r="AI69" s="74"/>
      <c r="AJ69" s="117"/>
      <c r="AK69" s="74"/>
      <c r="AL69" s="83"/>
      <c r="AM69" s="118"/>
      <c r="AN69" s="118"/>
      <c r="AO69" s="119"/>
      <c r="AP69" s="119"/>
      <c r="AQ69" s="120"/>
      <c r="AR69" s="119"/>
      <c r="AS69" s="119"/>
      <c r="AT69" s="119"/>
    </row>
    <row r="70" spans="1:48" s="89" customFormat="1" ht="18" x14ac:dyDescent="0.3">
      <c r="A70" s="90">
        <f>L_time</f>
        <v>0.29166666666666669</v>
      </c>
      <c r="B70" s="91" t="str">
        <f>L_TGca</f>
        <v>7:00</v>
      </c>
      <c r="C70" s="92" t="s">
        <v>217</v>
      </c>
      <c r="D70" s="91" t="str">
        <f>IF(C70="","",LEFT($C70,FIND("-",$C70,1)+2))</f>
        <v>DC1CB35-DC</v>
      </c>
      <c r="E70" s="70">
        <v>60</v>
      </c>
      <c r="F70" s="128" t="s">
        <v>192</v>
      </c>
      <c r="G70" s="72" t="s">
        <v>218</v>
      </c>
      <c r="H70" s="73" t="s">
        <v>219</v>
      </c>
      <c r="I70" s="72">
        <v>2</v>
      </c>
      <c r="J70" s="72" t="s">
        <v>195</v>
      </c>
      <c r="K70" s="72"/>
      <c r="L70" s="93"/>
      <c r="M70" s="72" t="str">
        <f>_Ngay</f>
        <v/>
      </c>
      <c r="N70" s="76">
        <v>1</v>
      </c>
      <c r="O70" s="72">
        <v>0</v>
      </c>
      <c r="P70" s="72">
        <f>L_SV_P</f>
        <v>0</v>
      </c>
      <c r="Q70" s="94">
        <f>L_SP</f>
        <v>0</v>
      </c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6"/>
      <c r="AC70" s="78" t="str">
        <f>L_cham</f>
        <v/>
      </c>
      <c r="AD70" s="78" t="str">
        <f>L_Nop</f>
        <v/>
      </c>
      <c r="AE70" s="78"/>
      <c r="AF70" s="78"/>
      <c r="AG70" s="80" t="s">
        <v>81</v>
      </c>
      <c r="AH70" s="121"/>
      <c r="AI70" s="121"/>
      <c r="AJ70" s="122"/>
      <c r="AK70" s="123" t="str">
        <f>IF(LEN(C70)&lt;14,"",RIGHT(C70,2))</f>
        <v/>
      </c>
      <c r="AL70" s="107" t="str">
        <f>IF($Q70=0,"",IF(MOD($O70,$P70)=0,$P70,MOD($O70,$P70)))</f>
        <v/>
      </c>
      <c r="AM70" s="124" t="str">
        <f>IF(AB70="","",$AB70-$Q70*2)</f>
        <v/>
      </c>
      <c r="AN70" s="124">
        <f>L_luu1</f>
        <v>0</v>
      </c>
      <c r="AO70" s="125">
        <f>L_luu2</f>
        <v>0</v>
      </c>
      <c r="AP70" s="125">
        <f>L_Luu3</f>
        <v>1</v>
      </c>
      <c r="AQ70" s="126"/>
      <c r="AR70" s="125"/>
      <c r="AS70" s="127" t="str">
        <f>L_Loc</f>
        <v>CBNN</v>
      </c>
      <c r="AT70" s="127" t="str">
        <f>L_Loc</f>
        <v>KHCB</v>
      </c>
      <c r="AV70" s="89">
        <v>288</v>
      </c>
    </row>
  </sheetData>
  <autoFilter ref="A10:AW70" xr:uid="{00000000-0001-0000-0600-000000000000}"/>
  <mergeCells count="26">
    <mergeCell ref="L8:L9"/>
    <mergeCell ref="M2:O2"/>
    <mergeCell ref="M3:O3"/>
    <mergeCell ref="AK3:AK7"/>
    <mergeCell ref="C5:C9"/>
    <mergeCell ref="E5:H5"/>
    <mergeCell ref="I5:AG5"/>
    <mergeCell ref="E6:H6"/>
    <mergeCell ref="I6:AG6"/>
    <mergeCell ref="E8:E9"/>
    <mergeCell ref="F8:F9"/>
    <mergeCell ref="AE8:AE9"/>
    <mergeCell ref="G8:G9"/>
    <mergeCell ref="H8:H9"/>
    <mergeCell ref="I8:I9"/>
    <mergeCell ref="J8:J9"/>
    <mergeCell ref="K8:K9"/>
    <mergeCell ref="AC8:AD8"/>
    <mergeCell ref="AF8:AF9"/>
    <mergeCell ref="AN8:AP8"/>
    <mergeCell ref="M8:M9"/>
    <mergeCell ref="N8:N9"/>
    <mergeCell ref="O8:O9"/>
    <mergeCell ref="P8:P9"/>
    <mergeCell ref="Q8:Q9"/>
    <mergeCell ref="R8:AB8"/>
  </mergeCells>
  <conditionalFormatting sqref="N12:N15 N18 N20:N48 N67:N69 N50:N65">
    <cfRule type="cellIs" dxfId="150" priority="148" operator="equal">
      <formula>4</formula>
    </cfRule>
    <cfRule type="cellIs" dxfId="149" priority="149" operator="equal">
      <formula>3</formula>
    </cfRule>
    <cfRule type="cellIs" dxfId="148" priority="150" operator="equal">
      <formula>2</formula>
    </cfRule>
    <cfRule type="cellIs" dxfId="147" priority="151" operator="equal">
      <formula>1</formula>
    </cfRule>
  </conditionalFormatting>
  <conditionalFormatting sqref="K14 O14 O26 O16 C14:C16 O18:O19 C18:C20 Q12:Q21 O23 C24 C26:C27 P12:P30 Q23:Q30 O28:O45 O47:O67">
    <cfRule type="cellIs" dxfId="146" priority="147" operator="equal">
      <formula>0</formula>
    </cfRule>
  </conditionalFormatting>
  <conditionalFormatting sqref="L21 L12 L14:L17 L19 L24 L27:L30">
    <cfRule type="containsBlanks" dxfId="145" priority="146">
      <formula>LEN(TRIM(L12))=0</formula>
    </cfRule>
  </conditionalFormatting>
  <conditionalFormatting sqref="R14:AB16 R18:AB19 R21:AB21 R23:AB23">
    <cfRule type="expression" dxfId="144" priority="143">
      <formula>$AM14&lt;0</formula>
    </cfRule>
  </conditionalFormatting>
  <conditionalFormatting sqref="J67 J12:J16 J19 J28:J45 J47:J65">
    <cfRule type="cellIs" dxfId="143" priority="142" operator="equal">
      <formula>"TN"</formula>
    </cfRule>
    <cfRule type="cellIs" dxfId="142" priority="144" operator="equal">
      <formula>"VĐ"</formula>
    </cfRule>
    <cfRule type="cellIs" dxfId="141" priority="145" operator="equal">
      <formula>"TH"</formula>
    </cfRule>
  </conditionalFormatting>
  <conditionalFormatting sqref="N16">
    <cfRule type="cellIs" dxfId="140" priority="138" operator="equal">
      <formula>4</formula>
    </cfRule>
    <cfRule type="cellIs" dxfId="139" priority="139" operator="equal">
      <formula>3</formula>
    </cfRule>
    <cfRule type="cellIs" dxfId="138" priority="140" operator="equal">
      <formula>2</formula>
    </cfRule>
    <cfRule type="cellIs" dxfId="137" priority="141" operator="equal">
      <formula>1</formula>
    </cfRule>
  </conditionalFormatting>
  <conditionalFormatting sqref="O15">
    <cfRule type="cellIs" dxfId="136" priority="136" operator="equal">
      <formula>0</formula>
    </cfRule>
  </conditionalFormatting>
  <conditionalFormatting sqref="O17">
    <cfRule type="cellIs" dxfId="135" priority="135" operator="equal">
      <formula>0</formula>
    </cfRule>
  </conditionalFormatting>
  <conditionalFormatting sqref="R17:AB17">
    <cfRule type="expression" dxfId="134" priority="132">
      <formula>$AM17&lt;0</formula>
    </cfRule>
  </conditionalFormatting>
  <conditionalFormatting sqref="J17">
    <cfRule type="cellIs" dxfId="133" priority="131" operator="equal">
      <formula>"TN"</formula>
    </cfRule>
    <cfRule type="cellIs" dxfId="132" priority="133" operator="equal">
      <formula>"VĐ"</formula>
    </cfRule>
    <cfRule type="cellIs" dxfId="131" priority="134" operator="equal">
      <formula>"TH"</formula>
    </cfRule>
  </conditionalFormatting>
  <conditionalFormatting sqref="C17">
    <cfRule type="cellIs" dxfId="130" priority="130" operator="equal">
      <formula>0</formula>
    </cfRule>
  </conditionalFormatting>
  <conditionalFormatting sqref="N17">
    <cfRule type="cellIs" dxfId="129" priority="126" operator="equal">
      <formula>4</formula>
    </cfRule>
    <cfRule type="cellIs" dxfId="128" priority="127" operator="equal">
      <formula>3</formula>
    </cfRule>
    <cfRule type="cellIs" dxfId="127" priority="128" operator="equal">
      <formula>2</formula>
    </cfRule>
    <cfRule type="cellIs" dxfId="126" priority="129" operator="equal">
      <formula>1</formula>
    </cfRule>
  </conditionalFormatting>
  <conditionalFormatting sqref="N19">
    <cfRule type="cellIs" dxfId="125" priority="122" operator="equal">
      <formula>4</formula>
    </cfRule>
    <cfRule type="cellIs" dxfId="124" priority="123" operator="equal">
      <formula>3</formula>
    </cfRule>
    <cfRule type="cellIs" dxfId="123" priority="124" operator="equal">
      <formula>2</formula>
    </cfRule>
    <cfRule type="cellIs" dxfId="122" priority="125" operator="equal">
      <formula>1</formula>
    </cfRule>
  </conditionalFormatting>
  <conditionalFormatting sqref="J18">
    <cfRule type="cellIs" dxfId="121" priority="119" operator="equal">
      <formula>"TN"</formula>
    </cfRule>
    <cfRule type="cellIs" dxfId="120" priority="120" operator="equal">
      <formula>"VĐ"</formula>
    </cfRule>
    <cfRule type="cellIs" dxfId="119" priority="121" operator="equal">
      <formula>"TH"</formula>
    </cfRule>
  </conditionalFormatting>
  <conditionalFormatting sqref="O20">
    <cfRule type="cellIs" dxfId="118" priority="118" operator="equal">
      <formula>0</formula>
    </cfRule>
  </conditionalFormatting>
  <conditionalFormatting sqref="R20:AB20">
    <cfRule type="expression" dxfId="117" priority="115">
      <formula>$AM20&lt;0</formula>
    </cfRule>
  </conditionalFormatting>
  <conditionalFormatting sqref="J20">
    <cfRule type="cellIs" dxfId="116" priority="114" operator="equal">
      <formula>"TN"</formula>
    </cfRule>
    <cfRule type="cellIs" dxfId="115" priority="116" operator="equal">
      <formula>"VĐ"</formula>
    </cfRule>
    <cfRule type="cellIs" dxfId="114" priority="117" operator="equal">
      <formula>"TH"</formula>
    </cfRule>
  </conditionalFormatting>
  <conditionalFormatting sqref="O21">
    <cfRule type="cellIs" dxfId="113" priority="113" operator="equal">
      <formula>0</formula>
    </cfRule>
  </conditionalFormatting>
  <conditionalFormatting sqref="J21">
    <cfRule type="cellIs" dxfId="112" priority="110" operator="equal">
      <formula>"TN"</formula>
    </cfRule>
    <cfRule type="cellIs" dxfId="111" priority="111" operator="equal">
      <formula>"VĐ"</formula>
    </cfRule>
    <cfRule type="cellIs" dxfId="110" priority="112" operator="equal">
      <formula>"TH"</formula>
    </cfRule>
  </conditionalFormatting>
  <conditionalFormatting sqref="C21">
    <cfRule type="cellIs" dxfId="109" priority="109" operator="equal">
      <formula>0</formula>
    </cfRule>
  </conditionalFormatting>
  <conditionalFormatting sqref="J23">
    <cfRule type="cellIs" dxfId="108" priority="106" operator="equal">
      <formula>"TN"</formula>
    </cfRule>
    <cfRule type="cellIs" dxfId="107" priority="107" operator="equal">
      <formula>"VĐ"</formula>
    </cfRule>
    <cfRule type="cellIs" dxfId="106" priority="108" operator="equal">
      <formula>"TH"</formula>
    </cfRule>
  </conditionalFormatting>
  <conditionalFormatting sqref="C23">
    <cfRule type="cellIs" dxfId="105" priority="105" operator="equal">
      <formula>0</formula>
    </cfRule>
  </conditionalFormatting>
  <conditionalFormatting sqref="O24">
    <cfRule type="cellIs" dxfId="104" priority="104" operator="equal">
      <formula>0</formula>
    </cfRule>
  </conditionalFormatting>
  <conditionalFormatting sqref="R24:AB24">
    <cfRule type="expression" dxfId="103" priority="101">
      <formula>$AM24&lt;0</formula>
    </cfRule>
  </conditionalFormatting>
  <conditionalFormatting sqref="J24">
    <cfRule type="cellIs" dxfId="102" priority="100" operator="equal">
      <formula>"TN"</formula>
    </cfRule>
    <cfRule type="cellIs" dxfId="101" priority="102" operator="equal">
      <formula>"VĐ"</formula>
    </cfRule>
    <cfRule type="cellIs" dxfId="100" priority="103" operator="equal">
      <formula>"TH"</formula>
    </cfRule>
  </conditionalFormatting>
  <conditionalFormatting sqref="O22 Q22">
    <cfRule type="cellIs" dxfId="99" priority="99" operator="equal">
      <formula>0</formula>
    </cfRule>
  </conditionalFormatting>
  <conditionalFormatting sqref="R22:AB22">
    <cfRule type="expression" dxfId="98" priority="98">
      <formula>$AM22&lt;0</formula>
    </cfRule>
  </conditionalFormatting>
  <conditionalFormatting sqref="J22">
    <cfRule type="cellIs" dxfId="97" priority="95" operator="equal">
      <formula>"TN"</formula>
    </cfRule>
    <cfRule type="cellIs" dxfId="96" priority="96" operator="equal">
      <formula>"VĐ"</formula>
    </cfRule>
    <cfRule type="cellIs" dxfId="95" priority="97" operator="equal">
      <formula>"TH"</formula>
    </cfRule>
  </conditionalFormatting>
  <conditionalFormatting sqref="R26:AB26">
    <cfRule type="expression" dxfId="94" priority="92">
      <formula>$AM26&lt;0</formula>
    </cfRule>
  </conditionalFormatting>
  <conditionalFormatting sqref="J26">
    <cfRule type="cellIs" dxfId="93" priority="91" operator="equal">
      <formula>"TN"</formula>
    </cfRule>
    <cfRule type="cellIs" dxfId="92" priority="93" operator="equal">
      <formula>"VĐ"</formula>
    </cfRule>
    <cfRule type="cellIs" dxfId="91" priority="94" operator="equal">
      <formula>"TH"</formula>
    </cfRule>
  </conditionalFormatting>
  <conditionalFormatting sqref="O27">
    <cfRule type="cellIs" dxfId="90" priority="90" operator="equal">
      <formula>0</formula>
    </cfRule>
  </conditionalFormatting>
  <conditionalFormatting sqref="R27:AB27">
    <cfRule type="expression" dxfId="89" priority="87">
      <formula>$AM27&lt;0</formula>
    </cfRule>
  </conditionalFormatting>
  <conditionalFormatting sqref="J27">
    <cfRule type="cellIs" dxfId="88" priority="86" operator="equal">
      <formula>"TN"</formula>
    </cfRule>
    <cfRule type="cellIs" dxfId="87" priority="88" operator="equal">
      <formula>"VĐ"</formula>
    </cfRule>
    <cfRule type="cellIs" dxfId="86" priority="89" operator="equal">
      <formula>"TH"</formula>
    </cfRule>
  </conditionalFormatting>
  <conditionalFormatting sqref="O25">
    <cfRule type="cellIs" dxfId="85" priority="85" operator="equal">
      <formula>0</formula>
    </cfRule>
  </conditionalFormatting>
  <conditionalFormatting sqref="R25:AB25">
    <cfRule type="expression" dxfId="84" priority="84">
      <formula>$AM25&lt;0</formula>
    </cfRule>
  </conditionalFormatting>
  <conditionalFormatting sqref="J25">
    <cfRule type="cellIs" dxfId="83" priority="81" operator="equal">
      <formula>"TN"</formula>
    </cfRule>
    <cfRule type="cellIs" dxfId="82" priority="82" operator="equal">
      <formula>"VĐ"</formula>
    </cfRule>
    <cfRule type="cellIs" dxfId="81" priority="83" operator="equal">
      <formula>"TH"</formula>
    </cfRule>
  </conditionalFormatting>
  <conditionalFormatting sqref="K13 C13 O13">
    <cfRule type="cellIs" dxfId="80" priority="80" operator="equal">
      <formula>0</formula>
    </cfRule>
  </conditionalFormatting>
  <conditionalFormatting sqref="R13:AB13">
    <cfRule type="expression" dxfId="79" priority="79">
      <formula>$AM13&lt;0</formula>
    </cfRule>
  </conditionalFormatting>
  <conditionalFormatting sqref="K12 O12">
    <cfRule type="cellIs" dxfId="78" priority="78" operator="equal">
      <formula>0</formula>
    </cfRule>
  </conditionalFormatting>
  <conditionalFormatting sqref="R12:AB12">
    <cfRule type="expression" dxfId="77" priority="77">
      <formula>$AM12&lt;0</formula>
    </cfRule>
  </conditionalFormatting>
  <conditionalFormatting sqref="C12">
    <cfRule type="cellIs" dxfId="76" priority="76" operator="equal">
      <formula>0</formula>
    </cfRule>
  </conditionalFormatting>
  <conditionalFormatting sqref="J12:J14">
    <cfRule type="cellIs" dxfId="75" priority="74" operator="equal">
      <formula>"VĐ"</formula>
    </cfRule>
    <cfRule type="cellIs" dxfId="74" priority="75" operator="equal">
      <formula>"TH"</formula>
    </cfRule>
  </conditionalFormatting>
  <conditionalFormatting sqref="J66">
    <cfRule type="cellIs" dxfId="73" priority="71" operator="equal">
      <formula>"TN"</formula>
    </cfRule>
    <cfRule type="cellIs" dxfId="72" priority="72" operator="equal">
      <formula>"VĐ"</formula>
    </cfRule>
    <cfRule type="cellIs" dxfId="71" priority="73" operator="equal">
      <formula>"TH"</formula>
    </cfRule>
  </conditionalFormatting>
  <conditionalFormatting sqref="N66">
    <cfRule type="cellIs" dxfId="70" priority="67" operator="equal">
      <formula>4</formula>
    </cfRule>
    <cfRule type="cellIs" dxfId="69" priority="68" operator="equal">
      <formula>3</formula>
    </cfRule>
    <cfRule type="cellIs" dxfId="68" priority="69" operator="equal">
      <formula>2</formula>
    </cfRule>
    <cfRule type="cellIs" dxfId="67" priority="70" operator="equal">
      <formula>1</formula>
    </cfRule>
  </conditionalFormatting>
  <conditionalFormatting sqref="N49">
    <cfRule type="cellIs" dxfId="66" priority="63" operator="equal">
      <formula>4</formula>
    </cfRule>
    <cfRule type="cellIs" dxfId="65" priority="64" operator="equal">
      <formula>3</formula>
    </cfRule>
    <cfRule type="cellIs" dxfId="64" priority="65" operator="equal">
      <formula>2</formula>
    </cfRule>
    <cfRule type="cellIs" dxfId="63" priority="66" operator="equal">
      <formula>1</formula>
    </cfRule>
  </conditionalFormatting>
  <conditionalFormatting sqref="O68">
    <cfRule type="cellIs" dxfId="62" priority="62" operator="equal">
      <formula>0</formula>
    </cfRule>
  </conditionalFormatting>
  <conditionalFormatting sqref="J68">
    <cfRule type="cellIs" dxfId="61" priority="59" operator="equal">
      <formula>"TN"</formula>
    </cfRule>
    <cfRule type="cellIs" dxfId="60" priority="60" operator="equal">
      <formula>"VĐ"</formula>
    </cfRule>
    <cfRule type="cellIs" dxfId="59" priority="61" operator="equal">
      <formula>"TH"</formula>
    </cfRule>
  </conditionalFormatting>
  <conditionalFormatting sqref="O70:P70">
    <cfRule type="cellIs" dxfId="58" priority="58" operator="equal">
      <formula>0</formula>
    </cfRule>
  </conditionalFormatting>
  <conditionalFormatting sqref="N70">
    <cfRule type="cellIs" dxfId="57" priority="54" operator="equal">
      <formula>4</formula>
    </cfRule>
    <cfRule type="cellIs" dxfId="56" priority="55" operator="equal">
      <formula>3</formula>
    </cfRule>
    <cfRule type="cellIs" dxfId="55" priority="56" operator="equal">
      <formula>2</formula>
    </cfRule>
    <cfRule type="cellIs" dxfId="54" priority="57" operator="equal">
      <formula>1</formula>
    </cfRule>
  </conditionalFormatting>
  <conditionalFormatting sqref="J70">
    <cfRule type="cellIs" dxfId="53" priority="50" operator="equal">
      <formula>"TN"</formula>
    </cfRule>
    <cfRule type="cellIs" dxfId="52" priority="51" operator="equal">
      <formula>"VĐ"</formula>
    </cfRule>
    <cfRule type="cellIs" dxfId="51" priority="52" operator="equal">
      <formula>"TH"</formula>
    </cfRule>
  </conditionalFormatting>
  <conditionalFormatting sqref="O69">
    <cfRule type="cellIs" dxfId="50" priority="49" operator="equal">
      <formula>0</formula>
    </cfRule>
  </conditionalFormatting>
  <conditionalFormatting sqref="J69">
    <cfRule type="cellIs" dxfId="49" priority="46" operator="equal">
      <formula>"TN"</formula>
    </cfRule>
    <cfRule type="cellIs" dxfId="48" priority="47" operator="equal">
      <formula>"VĐ"</formula>
    </cfRule>
    <cfRule type="cellIs" dxfId="47" priority="48" operator="equal">
      <formula>"TH"</formula>
    </cfRule>
  </conditionalFormatting>
  <conditionalFormatting sqref="N11">
    <cfRule type="cellIs" dxfId="46" priority="42" operator="equal">
      <formula>4</formula>
    </cfRule>
    <cfRule type="cellIs" dxfId="45" priority="43" operator="equal">
      <formula>3</formula>
    </cfRule>
    <cfRule type="cellIs" dxfId="44" priority="44" operator="equal">
      <formula>2</formula>
    </cfRule>
    <cfRule type="cellIs" dxfId="43" priority="45" operator="equal">
      <formula>1</formula>
    </cfRule>
  </conditionalFormatting>
  <conditionalFormatting sqref="P11:Q11">
    <cfRule type="cellIs" dxfId="42" priority="41" operator="equal">
      <formula>0</formula>
    </cfRule>
  </conditionalFormatting>
  <conditionalFormatting sqref="L11">
    <cfRule type="containsBlanks" dxfId="41" priority="40">
      <formula>LEN(TRIM(L11))=0</formula>
    </cfRule>
  </conditionalFormatting>
  <conditionalFormatting sqref="J11">
    <cfRule type="cellIs" dxfId="40" priority="37" operator="equal">
      <formula>"TN"</formula>
    </cfRule>
    <cfRule type="cellIs" dxfId="39" priority="38" operator="equal">
      <formula>"VĐ"</formula>
    </cfRule>
    <cfRule type="cellIs" dxfId="38" priority="39" operator="equal">
      <formula>"TH"</formula>
    </cfRule>
  </conditionalFormatting>
  <conditionalFormatting sqref="K11 O11">
    <cfRule type="cellIs" dxfId="37" priority="35" operator="equal">
      <formula>0</formula>
    </cfRule>
  </conditionalFormatting>
  <conditionalFormatting sqref="R11:AB11">
    <cfRule type="expression" dxfId="36" priority="34">
      <formula>$AM11&lt;0</formula>
    </cfRule>
  </conditionalFormatting>
  <conditionalFormatting sqref="C11">
    <cfRule type="cellIs" dxfId="35" priority="33" operator="equal">
      <formula>0</formula>
    </cfRule>
  </conditionalFormatting>
  <conditionalFormatting sqref="J11">
    <cfRule type="cellIs" dxfId="34" priority="31" operator="equal">
      <formula>"VĐ"</formula>
    </cfRule>
    <cfRule type="cellIs" dxfId="33" priority="32" operator="equal">
      <formula>"TH"</formula>
    </cfRule>
  </conditionalFormatting>
  <conditionalFormatting sqref="O46">
    <cfRule type="cellIs" dxfId="32" priority="30" operator="equal">
      <formula>0</formula>
    </cfRule>
  </conditionalFormatting>
  <conditionalFormatting sqref="J46">
    <cfRule type="cellIs" dxfId="31" priority="27" operator="equal">
      <formula>"TN"</formula>
    </cfRule>
    <cfRule type="cellIs" dxfId="30" priority="28" operator="equal">
      <formula>"VĐ"</formula>
    </cfRule>
    <cfRule type="cellIs" dxfId="29" priority="29" operator="equal">
      <formula>"TH"</formula>
    </cfRule>
  </conditionalFormatting>
  <conditionalFormatting sqref="L13">
    <cfRule type="containsBlanks" dxfId="28" priority="26">
      <formula>LEN(TRIM(L13))=0</formula>
    </cfRule>
  </conditionalFormatting>
  <conditionalFormatting sqref="L18">
    <cfRule type="containsBlanks" dxfId="27" priority="25">
      <formula>LEN(TRIM(L18))=0</formula>
    </cfRule>
  </conditionalFormatting>
  <conditionalFormatting sqref="L20">
    <cfRule type="containsBlanks" dxfId="26" priority="24">
      <formula>LEN(TRIM(L20))=0</formula>
    </cfRule>
  </conditionalFormatting>
  <conditionalFormatting sqref="L22">
    <cfRule type="containsBlanks" dxfId="25" priority="23">
      <formula>LEN(TRIM(L22))=0</formula>
    </cfRule>
  </conditionalFormatting>
  <conditionalFormatting sqref="L23">
    <cfRule type="containsBlanks" dxfId="24" priority="22">
      <formula>LEN(TRIM(L23))=0</formula>
    </cfRule>
  </conditionalFormatting>
  <conditionalFormatting sqref="L39">
    <cfRule type="containsBlanks" dxfId="23" priority="21">
      <formula>LEN(TRIM(L39))=0</formula>
    </cfRule>
  </conditionalFormatting>
  <conditionalFormatting sqref="L26">
    <cfRule type="containsBlanks" dxfId="22" priority="20">
      <formula>LEN(TRIM(L26))=0</formula>
    </cfRule>
  </conditionalFormatting>
  <conditionalFormatting sqref="L35">
    <cfRule type="containsBlanks" dxfId="21" priority="19">
      <formula>LEN(TRIM(L35))=0</formula>
    </cfRule>
  </conditionalFormatting>
  <conditionalFormatting sqref="L32">
    <cfRule type="containsBlanks" dxfId="20" priority="18">
      <formula>LEN(TRIM(L32))=0</formula>
    </cfRule>
  </conditionalFormatting>
  <conditionalFormatting sqref="L33">
    <cfRule type="containsBlanks" dxfId="19" priority="17">
      <formula>LEN(TRIM(L33))=0</formula>
    </cfRule>
  </conditionalFormatting>
  <conditionalFormatting sqref="L49">
    <cfRule type="containsBlanks" dxfId="18" priority="16">
      <formula>LEN(TRIM(L49))=0</formula>
    </cfRule>
  </conditionalFormatting>
  <conditionalFormatting sqref="L64">
    <cfRule type="containsBlanks" dxfId="17" priority="15">
      <formula>LEN(TRIM(L64))=0</formula>
    </cfRule>
  </conditionalFormatting>
  <conditionalFormatting sqref="L65">
    <cfRule type="containsBlanks" dxfId="16" priority="14">
      <formula>LEN(TRIM(L65))=0</formula>
    </cfRule>
  </conditionalFormatting>
  <conditionalFormatting sqref="L66">
    <cfRule type="containsBlanks" dxfId="15" priority="13">
      <formula>LEN(TRIM(L66))=0</formula>
    </cfRule>
  </conditionalFormatting>
  <conditionalFormatting sqref="L70">
    <cfRule type="containsBlanks" dxfId="14" priority="12">
      <formula>LEN(TRIM(L70))=0</formula>
    </cfRule>
  </conditionalFormatting>
  <conditionalFormatting sqref="L34">
    <cfRule type="containsBlanks" dxfId="13" priority="11">
      <formula>LEN(TRIM(L34))=0</formula>
    </cfRule>
  </conditionalFormatting>
  <conditionalFormatting sqref="L41">
    <cfRule type="containsBlanks" dxfId="12" priority="10">
      <formula>LEN(TRIM(L41))=0</formula>
    </cfRule>
  </conditionalFormatting>
  <conditionalFormatting sqref="L36">
    <cfRule type="containsBlanks" dxfId="11" priority="9">
      <formula>LEN(TRIM(L36))=0</formula>
    </cfRule>
  </conditionalFormatting>
  <conditionalFormatting sqref="L43">
    <cfRule type="containsBlanks" dxfId="10" priority="8">
      <formula>LEN(TRIM(L43))=0</formula>
    </cfRule>
  </conditionalFormatting>
  <conditionalFormatting sqref="L45">
    <cfRule type="containsBlanks" dxfId="9" priority="7">
      <formula>LEN(TRIM(L45))=0</formula>
    </cfRule>
  </conditionalFormatting>
  <conditionalFormatting sqref="L46">
    <cfRule type="containsBlanks" dxfId="8" priority="6">
      <formula>LEN(TRIM(L46))=0</formula>
    </cfRule>
  </conditionalFormatting>
  <conditionalFormatting sqref="L47">
    <cfRule type="containsBlanks" dxfId="7" priority="5">
      <formula>LEN(TRIM(L47))=0</formula>
    </cfRule>
  </conditionalFormatting>
  <conditionalFormatting sqref="L31">
    <cfRule type="containsBlanks" dxfId="6" priority="4">
      <formula>LEN(TRIM(L31))=0</formula>
    </cfRule>
  </conditionalFormatting>
  <conditionalFormatting sqref="L37">
    <cfRule type="containsBlanks" dxfId="5" priority="3">
      <formula>LEN(TRIM(L37))=0</formula>
    </cfRule>
  </conditionalFormatting>
  <conditionalFormatting sqref="L25">
    <cfRule type="containsBlanks" dxfId="4" priority="2">
      <formula>LEN(TRIM(L25))=0</formula>
    </cfRule>
  </conditionalFormatting>
  <conditionalFormatting sqref="L57">
    <cfRule type="containsBlanks" dxfId="3" priority="1">
      <formula>LEN(TRIM(L57))=0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colBreaks count="1" manualBreakCount="1">
    <brk id="33" min="4" max="180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7" id="{D4A0901A-B5A7-46BF-A58E-856AD4D71EC4}">
            <xm:f>COUNTIF('C:\Users\Administrator\Documents\BANG TONG HOP\[14.11.xlsx]NOTE'!#REF!,$N12)=0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N12:N69</xm:sqref>
        </x14:conditionalFormatting>
        <x14:conditionalFormatting xmlns:xm="http://schemas.microsoft.com/office/excel/2006/main">
          <x14:cfRule type="expression" priority="53" id="{F5317446-7440-41BE-83E2-6361C0EEC9A8}">
            <xm:f>COUNTIF('C:\Users\Administrator\Documents\BANG TONG HOP\[14.11.xlsx]NOTE'!#REF!,$N70)=0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N70</xm:sqref>
        </x14:conditionalFormatting>
        <x14:conditionalFormatting xmlns:xm="http://schemas.microsoft.com/office/excel/2006/main">
          <x14:cfRule type="expression" priority="36" id="{C1959859-A1DC-4537-975A-8D7BD9110BF3}">
            <xm:f>COUNTIF('C:\Users\Administrator\Documents\BANG TONG HOP\[14.11.xlsx]NOTE'!#REF!,$N11)=0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KỲ CHÍNH (V2)</vt:lpstr>
      <vt:lpstr>'KỲ CHÍNH (V2)'!Print_Area</vt:lpstr>
      <vt:lpstr>'KỲ CHÍNH (V2)'!Print_Titles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dcterms:created xsi:type="dcterms:W3CDTF">2023-12-25T08:49:57Z</dcterms:created>
  <dcterms:modified xsi:type="dcterms:W3CDTF">2023-12-25T09:29:24Z</dcterms:modified>
</cp:coreProperties>
</file>